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900" windowWidth="23040" windowHeight="11112" activeTab="0"/>
  </bookViews>
  <sheets>
    <sheet name="LE CONJUGUEUR" sheetId="1" r:id="rId1"/>
    <sheet name="TABLEAU de CONJUGAISON" sheetId="2" r:id="rId2"/>
    <sheet name="Copyright" sheetId="3" r:id="rId3"/>
  </sheets>
  <externalReferences>
    <externalReference r:id="rId6"/>
  </externalReferences>
  <definedNames>
    <definedName name="liste">#REF!</definedName>
    <definedName name="tableau">'TABLEAU de CONJUGAISON'!$A$1:$M$49</definedName>
    <definedName name="temps">#REF!</definedName>
    <definedName name="verbes">#REF!</definedName>
  </definedNames>
  <calcPr fullCalcOnLoad="1"/>
</workbook>
</file>

<file path=xl/sharedStrings.xml><?xml version="1.0" encoding="utf-8"?>
<sst xmlns="http://schemas.openxmlformats.org/spreadsheetml/2006/main" count="733" uniqueCount="615">
  <si>
    <t>aller</t>
  </si>
  <si>
    <t>dire</t>
  </si>
  <si>
    <t>avoir</t>
  </si>
  <si>
    <t>aimer</t>
  </si>
  <si>
    <t>être</t>
  </si>
  <si>
    <t>finir</t>
  </si>
  <si>
    <t>faire</t>
  </si>
  <si>
    <t>partir</t>
  </si>
  <si>
    <t>pouvoir</t>
  </si>
  <si>
    <t>vouloir</t>
  </si>
  <si>
    <t>prendre</t>
  </si>
  <si>
    <t>venir</t>
  </si>
  <si>
    <t>présent</t>
  </si>
  <si>
    <t>futur</t>
  </si>
  <si>
    <t>imparfait</t>
  </si>
  <si>
    <t>passé composé</t>
  </si>
  <si>
    <t>conditionnel présent</t>
  </si>
  <si>
    <t>plus-que-parfait</t>
  </si>
  <si>
    <t>futur antérieur</t>
  </si>
  <si>
    <t>passé simple</t>
  </si>
  <si>
    <t>Présent</t>
  </si>
  <si>
    <t>Futur</t>
  </si>
  <si>
    <t>Imparfait</t>
  </si>
  <si>
    <t>Passé composé</t>
  </si>
  <si>
    <t>Passé simple</t>
  </si>
  <si>
    <t>Conditionnel présent</t>
  </si>
  <si>
    <t>Futur antérieur</t>
  </si>
  <si>
    <t>ai</t>
  </si>
  <si>
    <t>as</t>
  </si>
  <si>
    <t>a</t>
  </si>
  <si>
    <t>avons</t>
  </si>
  <si>
    <t>avez</t>
  </si>
  <si>
    <t>ont</t>
  </si>
  <si>
    <t xml:space="preserve"> </t>
  </si>
  <si>
    <t>Tu</t>
  </si>
  <si>
    <t>Ils/Elles</t>
  </si>
  <si>
    <t>Nous</t>
  </si>
  <si>
    <t>Vous</t>
  </si>
  <si>
    <t>finis</t>
  </si>
  <si>
    <t>finit</t>
  </si>
  <si>
    <t>finissons</t>
  </si>
  <si>
    <t>finissez</t>
  </si>
  <si>
    <t>finissent</t>
  </si>
  <si>
    <t>aime</t>
  </si>
  <si>
    <t>aimes</t>
  </si>
  <si>
    <t>aimons</t>
  </si>
  <si>
    <t>aimez</t>
  </si>
  <si>
    <t>aiment</t>
  </si>
  <si>
    <t>LE CONJUGUEUR</t>
  </si>
  <si>
    <t>finissais</t>
  </si>
  <si>
    <t>finissait</t>
  </si>
  <si>
    <t>finissions</t>
  </si>
  <si>
    <t>finissaient</t>
  </si>
  <si>
    <t>Choisis un verbe dans la liste ci-contre :</t>
  </si>
  <si>
    <t>Il / Elle</t>
  </si>
  <si>
    <t>suis</t>
  </si>
  <si>
    <t>es</t>
  </si>
  <si>
    <t>est</t>
  </si>
  <si>
    <t>sommes</t>
  </si>
  <si>
    <t>êtes</t>
  </si>
  <si>
    <t>sont</t>
  </si>
  <si>
    <t>vais</t>
  </si>
  <si>
    <t>vas</t>
  </si>
  <si>
    <t>va</t>
  </si>
  <si>
    <t>allons</t>
  </si>
  <si>
    <t>allez</t>
  </si>
  <si>
    <t>vont</t>
  </si>
  <si>
    <t>dis</t>
  </si>
  <si>
    <t>dit</t>
  </si>
  <si>
    <t>disons</t>
  </si>
  <si>
    <t>dites</t>
  </si>
  <si>
    <t>disent</t>
  </si>
  <si>
    <t>fais</t>
  </si>
  <si>
    <t>fait</t>
  </si>
  <si>
    <t>faisons</t>
  </si>
  <si>
    <t>faites</t>
  </si>
  <si>
    <t>font</t>
  </si>
  <si>
    <t>pars</t>
  </si>
  <si>
    <t>part</t>
  </si>
  <si>
    <t>partons</t>
  </si>
  <si>
    <t>partez</t>
  </si>
  <si>
    <t>partent</t>
  </si>
  <si>
    <t>peux</t>
  </si>
  <si>
    <t>peut</t>
  </si>
  <si>
    <t>pouvons</t>
  </si>
  <si>
    <t>pouvez</t>
  </si>
  <si>
    <t>peuvent</t>
  </si>
  <si>
    <t>veux</t>
  </si>
  <si>
    <t>veut</t>
  </si>
  <si>
    <t>voulons</t>
  </si>
  <si>
    <t>voulez</t>
  </si>
  <si>
    <t>veulent</t>
  </si>
  <si>
    <t>prends</t>
  </si>
  <si>
    <t>prend</t>
  </si>
  <si>
    <t>prenons</t>
  </si>
  <si>
    <t>prenez</t>
  </si>
  <si>
    <t>prennent</t>
  </si>
  <si>
    <t>viens</t>
  </si>
  <si>
    <t>vient</t>
  </si>
  <si>
    <t>venons</t>
  </si>
  <si>
    <t>viennent</t>
  </si>
  <si>
    <t>venez</t>
  </si>
  <si>
    <t>Choisis le temps de conjugaison :</t>
  </si>
  <si>
    <t>serai</t>
  </si>
  <si>
    <t>seras</t>
  </si>
  <si>
    <t>sera</t>
  </si>
  <si>
    <t>serons</t>
  </si>
  <si>
    <t>serez</t>
  </si>
  <si>
    <t>seront</t>
  </si>
  <si>
    <t>aurai</t>
  </si>
  <si>
    <t>auras</t>
  </si>
  <si>
    <t>aura</t>
  </si>
  <si>
    <t>aurons</t>
  </si>
  <si>
    <t>aurez</t>
  </si>
  <si>
    <t>auront</t>
  </si>
  <si>
    <t>aimerai</t>
  </si>
  <si>
    <t>aimeras</t>
  </si>
  <si>
    <t>aimera</t>
  </si>
  <si>
    <t>aimerons</t>
  </si>
  <si>
    <t>aimerez</t>
  </si>
  <si>
    <t>aimeront</t>
  </si>
  <si>
    <t>finirai</t>
  </si>
  <si>
    <t>finiras</t>
  </si>
  <si>
    <t>finira</t>
  </si>
  <si>
    <t>finirons</t>
  </si>
  <si>
    <t>finirez</t>
  </si>
  <si>
    <t>finiront</t>
  </si>
  <si>
    <t>irai</t>
  </si>
  <si>
    <t>iras</t>
  </si>
  <si>
    <t>ira</t>
  </si>
  <si>
    <t>irons</t>
  </si>
  <si>
    <t>irez</t>
  </si>
  <si>
    <t>iront</t>
  </si>
  <si>
    <t>dirai</t>
  </si>
  <si>
    <t>diras</t>
  </si>
  <si>
    <t>dira</t>
  </si>
  <si>
    <t>dirons</t>
  </si>
  <si>
    <t>direz</t>
  </si>
  <si>
    <t>diront</t>
  </si>
  <si>
    <t>ferai</t>
  </si>
  <si>
    <t>feras</t>
  </si>
  <si>
    <t>fera</t>
  </si>
  <si>
    <t>ferons</t>
  </si>
  <si>
    <t>ferez</t>
  </si>
  <si>
    <t>feront</t>
  </si>
  <si>
    <t>partirai</t>
  </si>
  <si>
    <t>partiras</t>
  </si>
  <si>
    <t>partira</t>
  </si>
  <si>
    <t>partirons</t>
  </si>
  <si>
    <t>partirez</t>
  </si>
  <si>
    <t>partiront</t>
  </si>
  <si>
    <t>pourrai</t>
  </si>
  <si>
    <t>pourras</t>
  </si>
  <si>
    <t>pourra</t>
  </si>
  <si>
    <t>pourrons</t>
  </si>
  <si>
    <t>pourrez</t>
  </si>
  <si>
    <t>voudrai</t>
  </si>
  <si>
    <t>voudras</t>
  </si>
  <si>
    <t>voudra</t>
  </si>
  <si>
    <t>voudrons</t>
  </si>
  <si>
    <t>voudrez</t>
  </si>
  <si>
    <t>voudront</t>
  </si>
  <si>
    <t>prendrai</t>
  </si>
  <si>
    <t>prendras</t>
  </si>
  <si>
    <t>prendra</t>
  </si>
  <si>
    <t>prendront</t>
  </si>
  <si>
    <t>prendrons</t>
  </si>
  <si>
    <t>prendrez</t>
  </si>
  <si>
    <t>viendrai</t>
  </si>
  <si>
    <t>viendras</t>
  </si>
  <si>
    <t>viendra</t>
  </si>
  <si>
    <t>viendrons</t>
  </si>
  <si>
    <t>viendrez</t>
  </si>
  <si>
    <t>viendront</t>
  </si>
  <si>
    <t>finissiez</t>
  </si>
  <si>
    <t>étais</t>
  </si>
  <si>
    <t>était</t>
  </si>
  <si>
    <t>étions</t>
  </si>
  <si>
    <t>étiez</t>
  </si>
  <si>
    <t>étaient</t>
  </si>
  <si>
    <t>avais</t>
  </si>
  <si>
    <t>avait</t>
  </si>
  <si>
    <t>avions</t>
  </si>
  <si>
    <t>aviez</t>
  </si>
  <si>
    <t>avaient</t>
  </si>
  <si>
    <t>aimais</t>
  </si>
  <si>
    <t>aimait</t>
  </si>
  <si>
    <t>aimions</t>
  </si>
  <si>
    <t>aimiez</t>
  </si>
  <si>
    <t>aimaient</t>
  </si>
  <si>
    <t>RETOUR</t>
  </si>
  <si>
    <t>faisais</t>
  </si>
  <si>
    <t>allais</t>
  </si>
  <si>
    <t>allait</t>
  </si>
  <si>
    <t>allions</t>
  </si>
  <si>
    <t>alliez</t>
  </si>
  <si>
    <t>allaient</t>
  </si>
  <si>
    <t>disait</t>
  </si>
  <si>
    <t>disais</t>
  </si>
  <si>
    <t>disions</t>
  </si>
  <si>
    <t>disiez</t>
  </si>
  <si>
    <t>disaient</t>
  </si>
  <si>
    <t>faisait</t>
  </si>
  <si>
    <t>faisions</t>
  </si>
  <si>
    <t>faisiez</t>
  </si>
  <si>
    <t>faisaient</t>
  </si>
  <si>
    <t>partais</t>
  </si>
  <si>
    <t>partait</t>
  </si>
  <si>
    <t>partions</t>
  </si>
  <si>
    <t>partiez</t>
  </si>
  <si>
    <t>partaient</t>
  </si>
  <si>
    <t>pouvais</t>
  </si>
  <si>
    <t>pouvait</t>
  </si>
  <si>
    <t>pouvions</t>
  </si>
  <si>
    <t>pouvaient</t>
  </si>
  <si>
    <t>pouviez</t>
  </si>
  <si>
    <t>voulais</t>
  </si>
  <si>
    <t>voulait</t>
  </si>
  <si>
    <t>voulions</t>
  </si>
  <si>
    <t>vouliez</t>
  </si>
  <si>
    <t>voulaient</t>
  </si>
  <si>
    <t>prenais</t>
  </si>
  <si>
    <t>prenait</t>
  </si>
  <si>
    <t>prenions</t>
  </si>
  <si>
    <t>preniez</t>
  </si>
  <si>
    <t>prenaient</t>
  </si>
  <si>
    <t>venais</t>
  </si>
  <si>
    <t>venait</t>
  </si>
  <si>
    <t>venions</t>
  </si>
  <si>
    <t>veniez</t>
  </si>
  <si>
    <t>venaient</t>
  </si>
  <si>
    <t>ai été</t>
  </si>
  <si>
    <t>as été</t>
  </si>
  <si>
    <t>a été</t>
  </si>
  <si>
    <t>avons été</t>
  </si>
  <si>
    <t>avez été</t>
  </si>
  <si>
    <t>ont été</t>
  </si>
  <si>
    <t>ai eu</t>
  </si>
  <si>
    <t>as eu</t>
  </si>
  <si>
    <t>a eu</t>
  </si>
  <si>
    <t>avons eu</t>
  </si>
  <si>
    <t>avez eu</t>
  </si>
  <si>
    <t>ont eu</t>
  </si>
  <si>
    <t>ai aimé</t>
  </si>
  <si>
    <t>as aimé</t>
  </si>
  <si>
    <t>a aimé</t>
  </si>
  <si>
    <t>avons aimé</t>
  </si>
  <si>
    <t>avez aimé</t>
  </si>
  <si>
    <t>ont aimé</t>
  </si>
  <si>
    <t>ai fini</t>
  </si>
  <si>
    <t>as fini</t>
  </si>
  <si>
    <t>a fini</t>
  </si>
  <si>
    <t>avons fini</t>
  </si>
  <si>
    <t>avez fini</t>
  </si>
  <si>
    <t>ont fini</t>
  </si>
  <si>
    <t>suis allé</t>
  </si>
  <si>
    <t>suis allée</t>
  </si>
  <si>
    <t>es allé</t>
  </si>
  <si>
    <t>est allé</t>
  </si>
  <si>
    <t>sommes allés</t>
  </si>
  <si>
    <t>êtes allés</t>
  </si>
  <si>
    <t>sont allés</t>
  </si>
  <si>
    <t>es allée</t>
  </si>
  <si>
    <t>est allée</t>
  </si>
  <si>
    <t>sommes allées</t>
  </si>
  <si>
    <t>êtes allées</t>
  </si>
  <si>
    <t>sont allées</t>
  </si>
  <si>
    <t>ai dit</t>
  </si>
  <si>
    <t>as dit</t>
  </si>
  <si>
    <t>a dit</t>
  </si>
  <si>
    <t>avons dit</t>
  </si>
  <si>
    <t>avez dit</t>
  </si>
  <si>
    <t>ont dit</t>
  </si>
  <si>
    <t>ai fait</t>
  </si>
  <si>
    <t>as fait</t>
  </si>
  <si>
    <t>a fait</t>
  </si>
  <si>
    <t>avons fait</t>
  </si>
  <si>
    <t>avez fait</t>
  </si>
  <si>
    <t>ont fait</t>
  </si>
  <si>
    <t>suis parti</t>
  </si>
  <si>
    <t>es parti</t>
  </si>
  <si>
    <t>est partie</t>
  </si>
  <si>
    <t>est parti</t>
  </si>
  <si>
    <t>sommes partis</t>
  </si>
  <si>
    <t>êtes partis</t>
  </si>
  <si>
    <t>sont partis</t>
  </si>
  <si>
    <t>suis partie</t>
  </si>
  <si>
    <t>es partie</t>
  </si>
  <si>
    <t>sommes parties</t>
  </si>
  <si>
    <t>êtes parties</t>
  </si>
  <si>
    <t>sont parties</t>
  </si>
  <si>
    <t>ai pu</t>
  </si>
  <si>
    <t>as pu</t>
  </si>
  <si>
    <t>a pu</t>
  </si>
  <si>
    <t>avons pu</t>
  </si>
  <si>
    <t>avez pu</t>
  </si>
  <si>
    <t>ont pu</t>
  </si>
  <si>
    <t>ai voulu</t>
  </si>
  <si>
    <t>as voulu</t>
  </si>
  <si>
    <t>a voulu</t>
  </si>
  <si>
    <t>avons voulu</t>
  </si>
  <si>
    <t>avez voulu</t>
  </si>
  <si>
    <t>ont voulu</t>
  </si>
  <si>
    <t>suis venu</t>
  </si>
  <si>
    <t>es venu</t>
  </si>
  <si>
    <t>est venu</t>
  </si>
  <si>
    <t>sommes venus</t>
  </si>
  <si>
    <t>êtes venus</t>
  </si>
  <si>
    <t>sont venus</t>
  </si>
  <si>
    <t>suis venue</t>
  </si>
  <si>
    <t>es venue</t>
  </si>
  <si>
    <t>est venue</t>
  </si>
  <si>
    <t>sommes venues</t>
  </si>
  <si>
    <t>êtes venues</t>
  </si>
  <si>
    <t>sont venues</t>
  </si>
  <si>
    <t>ai pris</t>
  </si>
  <si>
    <t>as pris</t>
  </si>
  <si>
    <t>a pris</t>
  </si>
  <si>
    <t>avons pris</t>
  </si>
  <si>
    <t>avez pris</t>
  </si>
  <si>
    <t>ont pris</t>
  </si>
  <si>
    <t>fus</t>
  </si>
  <si>
    <t>fut</t>
  </si>
  <si>
    <t>fûmes</t>
  </si>
  <si>
    <t>fûtes</t>
  </si>
  <si>
    <t>eus</t>
  </si>
  <si>
    <t>eut</t>
  </si>
  <si>
    <t>eûmes</t>
  </si>
  <si>
    <t>eûtes</t>
  </si>
  <si>
    <t>eurent</t>
  </si>
  <si>
    <t>aimai</t>
  </si>
  <si>
    <t>aimas</t>
  </si>
  <si>
    <t>aima</t>
  </si>
  <si>
    <t>aimâmes</t>
  </si>
  <si>
    <t>aimâtes</t>
  </si>
  <si>
    <t>aimèrent</t>
  </si>
  <si>
    <t>finîmes</t>
  </si>
  <si>
    <t>finîtes</t>
  </si>
  <si>
    <t>finirent</t>
  </si>
  <si>
    <t>allai</t>
  </si>
  <si>
    <t>allas</t>
  </si>
  <si>
    <t>alla</t>
  </si>
  <si>
    <t>allâmes</t>
  </si>
  <si>
    <t>allâtes</t>
  </si>
  <si>
    <t>allèrent</t>
  </si>
  <si>
    <t>dîmes</t>
  </si>
  <si>
    <t>dîtes</t>
  </si>
  <si>
    <t>dirent</t>
  </si>
  <si>
    <t>fis</t>
  </si>
  <si>
    <t>fit</t>
  </si>
  <si>
    <t>fîmes</t>
  </si>
  <si>
    <t>fîtes</t>
  </si>
  <si>
    <t>firent</t>
  </si>
  <si>
    <t>partis</t>
  </si>
  <si>
    <t>partit</t>
  </si>
  <si>
    <t>partîmes</t>
  </si>
  <si>
    <t>partîtes</t>
  </si>
  <si>
    <t>partirent</t>
  </si>
  <si>
    <t>pus</t>
  </si>
  <si>
    <t>put</t>
  </si>
  <si>
    <t>pûmes</t>
  </si>
  <si>
    <t>pûtes</t>
  </si>
  <si>
    <t>purent</t>
  </si>
  <si>
    <t>voulus</t>
  </si>
  <si>
    <t>voulut</t>
  </si>
  <si>
    <t>voulûmes</t>
  </si>
  <si>
    <t>voulûtes</t>
  </si>
  <si>
    <t>voulurent</t>
  </si>
  <si>
    <t>pris</t>
  </si>
  <si>
    <t>prit</t>
  </si>
  <si>
    <t>prîmes</t>
  </si>
  <si>
    <t>prîtes</t>
  </si>
  <si>
    <t>prirent</t>
  </si>
  <si>
    <t>vins</t>
  </si>
  <si>
    <t>vint</t>
  </si>
  <si>
    <t>vînmes</t>
  </si>
  <si>
    <t>vîntes</t>
  </si>
  <si>
    <t>vinrent</t>
  </si>
  <si>
    <t>serais</t>
  </si>
  <si>
    <t>serait</t>
  </si>
  <si>
    <t>serions</t>
  </si>
  <si>
    <t>seriez</t>
  </si>
  <si>
    <t>seraient</t>
  </si>
  <si>
    <t>aurais</t>
  </si>
  <si>
    <t>aurait</t>
  </si>
  <si>
    <t>aurions</t>
  </si>
  <si>
    <t>auriez</t>
  </si>
  <si>
    <t>auraient</t>
  </si>
  <si>
    <t>aimerais</t>
  </si>
  <si>
    <t>aimerait</t>
  </si>
  <si>
    <t>aimerions</t>
  </si>
  <si>
    <t>aimeriez</t>
  </si>
  <si>
    <t>aimeraient</t>
  </si>
  <si>
    <t>finirais</t>
  </si>
  <si>
    <t>finirait</t>
  </si>
  <si>
    <t>finirions</t>
  </si>
  <si>
    <t>finiriez</t>
  </si>
  <si>
    <t>finiraient</t>
  </si>
  <si>
    <t>irais</t>
  </si>
  <si>
    <t>irait</t>
  </si>
  <si>
    <t>irions</t>
  </si>
  <si>
    <t>iriez</t>
  </si>
  <si>
    <t>iraient</t>
  </si>
  <si>
    <t>dirais</t>
  </si>
  <si>
    <t>dirait</t>
  </si>
  <si>
    <t>dirions</t>
  </si>
  <si>
    <t>diriez</t>
  </si>
  <si>
    <t>ferais</t>
  </si>
  <si>
    <t>ferait</t>
  </si>
  <si>
    <t>ferions</t>
  </si>
  <si>
    <t>feriez</t>
  </si>
  <si>
    <t>feraient</t>
  </si>
  <si>
    <t>partirais</t>
  </si>
  <si>
    <t>partirait</t>
  </si>
  <si>
    <t>partirions</t>
  </si>
  <si>
    <t>partiriez</t>
  </si>
  <si>
    <t>partiraient</t>
  </si>
  <si>
    <t>pourrais</t>
  </si>
  <si>
    <t>pourrait</t>
  </si>
  <si>
    <t>pourrions</t>
  </si>
  <si>
    <t>pourriez</t>
  </si>
  <si>
    <t>pourraient</t>
  </si>
  <si>
    <t>voudrais</t>
  </si>
  <si>
    <t>voudrait</t>
  </si>
  <si>
    <t>voudrions</t>
  </si>
  <si>
    <t>voudriez</t>
  </si>
  <si>
    <t>voudraient</t>
  </si>
  <si>
    <t>prendrais</t>
  </si>
  <si>
    <t>prendrait</t>
  </si>
  <si>
    <t>prendrions</t>
  </si>
  <si>
    <t>prendriez</t>
  </si>
  <si>
    <t>prendraient</t>
  </si>
  <si>
    <t>viendrais</t>
  </si>
  <si>
    <t>viendrait</t>
  </si>
  <si>
    <t>viendrions</t>
  </si>
  <si>
    <t>viendriez</t>
  </si>
  <si>
    <t>viendraient</t>
  </si>
  <si>
    <t>auras été</t>
  </si>
  <si>
    <t>aura été</t>
  </si>
  <si>
    <t>aurons été</t>
  </si>
  <si>
    <t>aurez été</t>
  </si>
  <si>
    <t>auront été</t>
  </si>
  <si>
    <t>avais été</t>
  </si>
  <si>
    <t>avait été</t>
  </si>
  <si>
    <t>avions été</t>
  </si>
  <si>
    <t>Plus-que-Parfait</t>
  </si>
  <si>
    <t>aviez été</t>
  </si>
  <si>
    <t>avaient été</t>
  </si>
  <si>
    <t>aurai été</t>
  </si>
  <si>
    <t>aurai eu</t>
  </si>
  <si>
    <t>auras eu</t>
  </si>
  <si>
    <t>aura eu</t>
  </si>
  <si>
    <t>aurons eu</t>
  </si>
  <si>
    <t>aurez eu</t>
  </si>
  <si>
    <t>auront eu</t>
  </si>
  <si>
    <t>aurai aimé</t>
  </si>
  <si>
    <t>auras aimé</t>
  </si>
  <si>
    <t>aura aimé</t>
  </si>
  <si>
    <t>aurons aimé</t>
  </si>
  <si>
    <t>aurez aimé</t>
  </si>
  <si>
    <t>auront aimé</t>
  </si>
  <si>
    <t>aurai fini</t>
  </si>
  <si>
    <t>auras fini</t>
  </si>
  <si>
    <t>aura fini</t>
  </si>
  <si>
    <t>aurons fini</t>
  </si>
  <si>
    <t>aurez fini</t>
  </si>
  <si>
    <t>auront fini</t>
  </si>
  <si>
    <t>serai allé</t>
  </si>
  <si>
    <t>seras allé</t>
  </si>
  <si>
    <t>sera allé</t>
  </si>
  <si>
    <t>serons allés</t>
  </si>
  <si>
    <t>serez allés</t>
  </si>
  <si>
    <t>seront allés</t>
  </si>
  <si>
    <t>serai allée</t>
  </si>
  <si>
    <t>seras allée</t>
  </si>
  <si>
    <t>sera allée</t>
  </si>
  <si>
    <t>serons allées</t>
  </si>
  <si>
    <t>serez allées</t>
  </si>
  <si>
    <t>seront allées</t>
  </si>
  <si>
    <t>aurai dit</t>
  </si>
  <si>
    <t>auras dit</t>
  </si>
  <si>
    <t>aura dit</t>
  </si>
  <si>
    <t>aurons dit</t>
  </si>
  <si>
    <t>aurez dit</t>
  </si>
  <si>
    <t>auront dit</t>
  </si>
  <si>
    <t>aurai fait</t>
  </si>
  <si>
    <t>auras fait</t>
  </si>
  <si>
    <t>aura fait</t>
  </si>
  <si>
    <t>aurons fait</t>
  </si>
  <si>
    <t>aurez fait</t>
  </si>
  <si>
    <t>auront fait</t>
  </si>
  <si>
    <t>serai parti</t>
  </si>
  <si>
    <t>seras parti</t>
  </si>
  <si>
    <t>sera parti</t>
  </si>
  <si>
    <t>serons partis</t>
  </si>
  <si>
    <t>serez partis</t>
  </si>
  <si>
    <t>seront partis</t>
  </si>
  <si>
    <t>serai partie</t>
  </si>
  <si>
    <t>seras partie</t>
  </si>
  <si>
    <t>sera partie</t>
  </si>
  <si>
    <t>serons parties</t>
  </si>
  <si>
    <t>serez parties</t>
  </si>
  <si>
    <t>seront parties</t>
  </si>
  <si>
    <t>aurai pu</t>
  </si>
  <si>
    <t>auras pu</t>
  </si>
  <si>
    <t>aura pu</t>
  </si>
  <si>
    <t>aurons pu</t>
  </si>
  <si>
    <t>aurez pu</t>
  </si>
  <si>
    <t>auront pu</t>
  </si>
  <si>
    <t>aurai voulu</t>
  </si>
  <si>
    <t>auras voulu</t>
  </si>
  <si>
    <t>aura voulu</t>
  </si>
  <si>
    <t>aurons voulu</t>
  </si>
  <si>
    <t>aurez voulu</t>
  </si>
  <si>
    <t>auront voulu</t>
  </si>
  <si>
    <t>aurai pris</t>
  </si>
  <si>
    <t>auras pris</t>
  </si>
  <si>
    <t>aura pris</t>
  </si>
  <si>
    <t>aurons pris</t>
  </si>
  <si>
    <t>auront pris</t>
  </si>
  <si>
    <t>serai venu</t>
  </si>
  <si>
    <t>seras venu</t>
  </si>
  <si>
    <t>sera venu</t>
  </si>
  <si>
    <t>serons venus</t>
  </si>
  <si>
    <t>serez venus</t>
  </si>
  <si>
    <t>seront venus</t>
  </si>
  <si>
    <t>serai venue</t>
  </si>
  <si>
    <t>seras venue</t>
  </si>
  <si>
    <t>sera venue</t>
  </si>
  <si>
    <t>seront venues</t>
  </si>
  <si>
    <t>serez venues</t>
  </si>
  <si>
    <t>serons venues</t>
  </si>
  <si>
    <t>avais eu</t>
  </si>
  <si>
    <t>avait eu</t>
  </si>
  <si>
    <t>avions eu</t>
  </si>
  <si>
    <t>aviez eu</t>
  </si>
  <si>
    <t>avaient eu</t>
  </si>
  <si>
    <t>avais aimé</t>
  </si>
  <si>
    <t>avait aimé</t>
  </si>
  <si>
    <t>avions aimé</t>
  </si>
  <si>
    <t>aviez aimé</t>
  </si>
  <si>
    <t>avaient aimé</t>
  </si>
  <si>
    <t>avais fini</t>
  </si>
  <si>
    <t>avait fini</t>
  </si>
  <si>
    <t>avions fini</t>
  </si>
  <si>
    <t>étais allé</t>
  </si>
  <si>
    <t>était allé</t>
  </si>
  <si>
    <t>étions allés</t>
  </si>
  <si>
    <t>étiez allés</t>
  </si>
  <si>
    <t>étaient allés</t>
  </si>
  <si>
    <t>étais allée</t>
  </si>
  <si>
    <t>était allée</t>
  </si>
  <si>
    <t>étions allées</t>
  </si>
  <si>
    <t>étiez allées</t>
  </si>
  <si>
    <t>étaient allées</t>
  </si>
  <si>
    <t>avais dit</t>
  </si>
  <si>
    <t>avait dit</t>
  </si>
  <si>
    <t>avions dit</t>
  </si>
  <si>
    <t>avaient dit</t>
  </si>
  <si>
    <t>avais fait</t>
  </si>
  <si>
    <t>avait fait</t>
  </si>
  <si>
    <t>avions fait</t>
  </si>
  <si>
    <t>aviez fait</t>
  </si>
  <si>
    <t>avaient fait</t>
  </si>
  <si>
    <t>étais parti</t>
  </si>
  <si>
    <t>était parti</t>
  </si>
  <si>
    <t>étions partis</t>
  </si>
  <si>
    <t>étiez partis</t>
  </si>
  <si>
    <t>étaient partis</t>
  </si>
  <si>
    <t>étais partie</t>
  </si>
  <si>
    <t>était partie</t>
  </si>
  <si>
    <t>étions parties</t>
  </si>
  <si>
    <t>étiez parties</t>
  </si>
  <si>
    <t>étaient parties</t>
  </si>
  <si>
    <t>avais pu</t>
  </si>
  <si>
    <t>avait pu</t>
  </si>
  <si>
    <t>avions pu</t>
  </si>
  <si>
    <t>aviez pu</t>
  </si>
  <si>
    <t>avaient pu</t>
  </si>
  <si>
    <t>avais voulu</t>
  </si>
  <si>
    <t>avait voulu</t>
  </si>
  <si>
    <t>avions voulu</t>
  </si>
  <si>
    <t>aviez voulu</t>
  </si>
  <si>
    <t>avaient voulu</t>
  </si>
  <si>
    <t>avais pris</t>
  </si>
  <si>
    <t>avait pris</t>
  </si>
  <si>
    <t>avions pris</t>
  </si>
  <si>
    <t>aviez pris</t>
  </si>
  <si>
    <t>avaient pris</t>
  </si>
  <si>
    <t>étais venu</t>
  </si>
  <si>
    <t>était venu</t>
  </si>
  <si>
    <t>étions venus</t>
  </si>
  <si>
    <t>étiez venus</t>
  </si>
  <si>
    <t>étaient venus</t>
  </si>
  <si>
    <t>étais venue</t>
  </si>
  <si>
    <t>était venue</t>
  </si>
  <si>
    <t>étions venues</t>
  </si>
  <si>
    <t>étiez venues</t>
  </si>
  <si>
    <t>Odile Aubert - Juillet 2014</t>
  </si>
  <si>
    <r>
      <t>1</t>
    </r>
    <r>
      <rPr>
        <vertAlign val="superscript"/>
        <sz val="12"/>
        <rFont val="Times New Roman"/>
        <family val="1"/>
      </rPr>
      <t>ère pers.</t>
    </r>
  </si>
  <si>
    <r>
      <t>2</t>
    </r>
    <r>
      <rPr>
        <vertAlign val="superscript"/>
        <sz val="12"/>
        <rFont val="Times New Roman"/>
        <family val="1"/>
      </rPr>
      <t>ème pers.</t>
    </r>
  </si>
  <si>
    <r>
      <t>3</t>
    </r>
    <r>
      <rPr>
        <vertAlign val="superscript"/>
        <sz val="12"/>
        <rFont val="Times New Roman"/>
        <family val="1"/>
      </rPr>
      <t>ème pers.</t>
    </r>
  </si>
  <si>
    <t>Singulier</t>
  </si>
  <si>
    <t>Pluriel</t>
  </si>
  <si>
    <t>furent</t>
  </si>
  <si>
    <t>aviez fini</t>
  </si>
  <si>
    <t>avaient fini</t>
  </si>
  <si>
    <t>diraient</t>
  </si>
  <si>
    <t>aviez dit</t>
  </si>
  <si>
    <t>pourront</t>
  </si>
  <si>
    <t>aurez pris</t>
  </si>
  <si>
    <t>étaient venues</t>
  </si>
  <si>
    <t>© Odile Aubert</t>
  </si>
  <si>
    <t>Plus-que-parfait</t>
  </si>
  <si>
    <t>Voir les verbes conjugués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</si>
</sst>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b/>
      <sz val="12"/>
      <name val="Comic Sans MS"/>
      <family val="4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26"/>
      <name val="Wingdings"/>
      <family val="0"/>
    </font>
    <font>
      <sz val="14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12"/>
      <color indexed="18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2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Comic Sans MS"/>
      <family val="4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fgColor indexed="42"/>
      </patternFill>
    </fill>
    <fill>
      <patternFill patternType="gray125">
        <fgColor indexed="34"/>
        <bgColor indexed="9"/>
      </patternFill>
    </fill>
    <fill>
      <patternFill patternType="lightGray">
        <fgColor indexed="47"/>
      </patternFill>
    </fill>
    <fill>
      <patternFill patternType="lightGray">
        <fgColor indexed="35"/>
      </patternFill>
    </fill>
    <fill>
      <patternFill patternType="lightGray">
        <fgColor indexed="14"/>
      </patternFill>
    </fill>
    <fill>
      <patternFill patternType="lightGray">
        <fgColor indexed="52"/>
      </patternFill>
    </fill>
    <fill>
      <patternFill patternType="lightGray">
        <fgColor indexed="50"/>
      </patternFill>
    </fill>
    <fill>
      <patternFill patternType="lightGray">
        <fgColor indexed="10"/>
      </patternFill>
    </fill>
    <fill>
      <patternFill patternType="solid">
        <fgColor indexed="14"/>
        <bgColor indexed="64"/>
      </patternFill>
    </fill>
    <fill>
      <patternFill patternType="lightGray">
        <fgColor indexed="42"/>
        <bgColor indexed="9"/>
      </patternFill>
    </fill>
    <fill>
      <patternFill patternType="lightGray">
        <fgColor indexed="52"/>
        <bgColor indexed="9"/>
      </patternFill>
    </fill>
    <fill>
      <patternFill patternType="lightGray">
        <fgColor indexed="15"/>
        <bgColor indexed="9"/>
      </patternFill>
    </fill>
    <fill>
      <patternFill patternType="lightGray">
        <fgColor indexed="14"/>
        <bgColor indexed="9"/>
      </patternFill>
    </fill>
    <fill>
      <patternFill patternType="lightGray">
        <fgColor indexed="53"/>
        <bgColor indexed="9"/>
      </patternFill>
    </fill>
    <fill>
      <patternFill patternType="lightGray">
        <fgColor indexed="50"/>
        <bgColor indexed="9"/>
      </patternFill>
    </fill>
    <fill>
      <patternFill patternType="lightGray">
        <fgColor indexed="10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1"/>
        <bgColor indexed="9"/>
      </patternFill>
    </fill>
    <fill>
      <patternFill patternType="gray125"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44"/>
      </patternFill>
    </fill>
    <fill>
      <patternFill patternType="gray125">
        <fgColor indexed="34"/>
        <bgColor indexed="34"/>
      </patternFill>
    </fill>
    <fill>
      <patternFill patternType="lightGray">
        <fgColor indexed="42"/>
        <b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46"/>
        <bgColor indexed="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13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3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0" xfId="0" applyFont="1" applyFill="1" applyAlignment="1">
      <alignment/>
    </xf>
    <xf numFmtId="0" fontId="4" fillId="38" borderId="13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39" borderId="13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40" borderId="12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6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41" borderId="0" xfId="45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4" fillId="39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9" borderId="16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34" borderId="12" xfId="0" applyFont="1" applyFill="1" applyBorder="1" applyAlignment="1" applyProtection="1">
      <alignment/>
      <protection/>
    </xf>
    <xf numFmtId="0" fontId="4" fillId="42" borderId="11" xfId="0" applyFont="1" applyFill="1" applyBorder="1" applyAlignment="1" applyProtection="1">
      <alignment/>
      <protection/>
    </xf>
    <xf numFmtId="0" fontId="4" fillId="42" borderId="12" xfId="0" applyFont="1" applyFill="1" applyBorder="1" applyAlignment="1" applyProtection="1">
      <alignment/>
      <protection/>
    </xf>
    <xf numFmtId="0" fontId="4" fillId="42" borderId="13" xfId="0" applyFont="1" applyFill="1" applyBorder="1" applyAlignment="1" applyProtection="1">
      <alignment/>
      <protection/>
    </xf>
    <xf numFmtId="0" fontId="4" fillId="43" borderId="11" xfId="0" applyFont="1" applyFill="1" applyBorder="1" applyAlignment="1" applyProtection="1">
      <alignment/>
      <protection/>
    </xf>
    <xf numFmtId="0" fontId="4" fillId="43" borderId="12" xfId="0" applyFont="1" applyFill="1" applyBorder="1" applyAlignment="1" applyProtection="1">
      <alignment/>
      <protection/>
    </xf>
    <xf numFmtId="0" fontId="4" fillId="43" borderId="13" xfId="0" applyFont="1" applyFill="1" applyBorder="1" applyAlignment="1" applyProtection="1">
      <alignment/>
      <protection/>
    </xf>
    <xf numFmtId="0" fontId="4" fillId="44" borderId="11" xfId="0" applyFont="1" applyFill="1" applyBorder="1" applyAlignment="1" applyProtection="1">
      <alignment/>
      <protection/>
    </xf>
    <xf numFmtId="0" fontId="4" fillId="44" borderId="12" xfId="0" applyFont="1" applyFill="1" applyBorder="1" applyAlignment="1" applyProtection="1">
      <alignment/>
      <protection/>
    </xf>
    <xf numFmtId="0" fontId="4" fillId="44" borderId="13" xfId="0" applyFont="1" applyFill="1" applyBorder="1" applyAlignment="1" applyProtection="1">
      <alignment/>
      <protection/>
    </xf>
    <xf numFmtId="0" fontId="4" fillId="45" borderId="11" xfId="0" applyFont="1" applyFill="1" applyBorder="1" applyAlignment="1" applyProtection="1">
      <alignment/>
      <protection/>
    </xf>
    <xf numFmtId="0" fontId="4" fillId="45" borderId="12" xfId="0" applyFont="1" applyFill="1" applyBorder="1" applyAlignment="1" applyProtection="1">
      <alignment/>
      <protection/>
    </xf>
    <xf numFmtId="0" fontId="4" fillId="45" borderId="13" xfId="0" applyFont="1" applyFill="1" applyBorder="1" applyAlignment="1" applyProtection="1">
      <alignment/>
      <protection/>
    </xf>
    <xf numFmtId="0" fontId="4" fillId="46" borderId="11" xfId="0" applyFont="1" applyFill="1" applyBorder="1" applyAlignment="1" applyProtection="1">
      <alignment/>
      <protection/>
    </xf>
    <xf numFmtId="0" fontId="4" fillId="46" borderId="12" xfId="0" applyFont="1" applyFill="1" applyBorder="1" applyAlignment="1" applyProtection="1">
      <alignment/>
      <protection/>
    </xf>
    <xf numFmtId="0" fontId="4" fillId="46" borderId="13" xfId="0" applyFont="1" applyFill="1" applyBorder="1" applyAlignment="1" applyProtection="1">
      <alignment/>
      <protection/>
    </xf>
    <xf numFmtId="0" fontId="4" fillId="47" borderId="11" xfId="0" applyFont="1" applyFill="1" applyBorder="1" applyAlignment="1" applyProtection="1">
      <alignment/>
      <protection/>
    </xf>
    <xf numFmtId="0" fontId="4" fillId="47" borderId="12" xfId="0" applyFont="1" applyFill="1" applyBorder="1" applyAlignment="1" applyProtection="1">
      <alignment/>
      <protection/>
    </xf>
    <xf numFmtId="0" fontId="4" fillId="47" borderId="13" xfId="0" applyFont="1" applyFill="1" applyBorder="1" applyAlignment="1" applyProtection="1">
      <alignment/>
      <protection/>
    </xf>
    <xf numFmtId="0" fontId="4" fillId="48" borderId="11" xfId="0" applyFont="1" applyFill="1" applyBorder="1" applyAlignment="1" applyProtection="1">
      <alignment/>
      <protection/>
    </xf>
    <xf numFmtId="0" fontId="4" fillId="48" borderId="12" xfId="0" applyFont="1" applyFill="1" applyBorder="1" applyAlignment="1" applyProtection="1">
      <alignment/>
      <protection/>
    </xf>
    <xf numFmtId="0" fontId="4" fillId="48" borderId="1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14" fillId="49" borderId="19" xfId="0" applyFont="1" applyFill="1" applyBorder="1" applyAlignment="1">
      <alignment horizontal="center" vertical="center"/>
    </xf>
    <xf numFmtId="0" fontId="14" fillId="49" borderId="20" xfId="0" applyFont="1" applyFill="1" applyBorder="1" applyAlignment="1">
      <alignment horizontal="center" vertical="center"/>
    </xf>
    <xf numFmtId="0" fontId="14" fillId="49" borderId="21" xfId="0" applyFont="1" applyFill="1" applyBorder="1" applyAlignment="1">
      <alignment horizontal="center" vertical="center"/>
    </xf>
    <xf numFmtId="0" fontId="14" fillId="50" borderId="20" xfId="0" applyFont="1" applyFill="1" applyBorder="1" applyAlignment="1">
      <alignment horizontal="center" vertical="center"/>
    </xf>
    <xf numFmtId="0" fontId="14" fillId="50" borderId="21" xfId="0" applyFont="1" applyFill="1" applyBorder="1" applyAlignment="1">
      <alignment horizontal="center" vertical="center"/>
    </xf>
    <xf numFmtId="0" fontId="5" fillId="50" borderId="22" xfId="0" applyNumberFormat="1" applyFont="1" applyFill="1" applyBorder="1" applyAlignment="1" applyProtection="1">
      <alignment vertical="center"/>
      <protection/>
    </xf>
    <xf numFmtId="0" fontId="5" fillId="49" borderId="22" xfId="0" applyNumberFormat="1" applyFont="1" applyFill="1" applyBorder="1" applyAlignment="1" applyProtection="1">
      <alignment vertical="center"/>
      <protection/>
    </xf>
    <xf numFmtId="0" fontId="5" fillId="51" borderId="14" xfId="0" applyNumberFormat="1" applyFont="1" applyFill="1" applyBorder="1" applyAlignment="1" applyProtection="1">
      <alignment horizontal="left" vertical="center"/>
      <protection locked="0"/>
    </xf>
    <xf numFmtId="0" fontId="17" fillId="52" borderId="10" xfId="0" applyFont="1" applyFill="1" applyBorder="1" applyAlignment="1" applyProtection="1">
      <alignment horizontal="center" vertical="center"/>
      <protection/>
    </xf>
    <xf numFmtId="0" fontId="17" fillId="52" borderId="10" xfId="0" applyFont="1" applyFill="1" applyBorder="1" applyAlignment="1" applyProtection="1">
      <alignment horizontal="center" vertical="center" wrapText="1"/>
      <protection/>
    </xf>
    <xf numFmtId="0" fontId="19" fillId="52" borderId="10" xfId="0" applyFont="1" applyFill="1" applyBorder="1" applyAlignment="1" applyProtection="1">
      <alignment horizontal="center" vertical="center" wrapText="1"/>
      <protection/>
    </xf>
    <xf numFmtId="0" fontId="19" fillId="52" borderId="15" xfId="0" applyFont="1" applyFill="1" applyBorder="1" applyAlignment="1" applyProtection="1">
      <alignment horizontal="center" vertical="center" wrapText="1"/>
      <protection/>
    </xf>
    <xf numFmtId="0" fontId="4" fillId="49" borderId="23" xfId="0" applyFont="1" applyFill="1" applyBorder="1" applyAlignment="1" applyProtection="1">
      <alignment horizontal="center" vertical="center" readingOrder="1"/>
      <protection/>
    </xf>
    <xf numFmtId="0" fontId="0" fillId="0" borderId="24" xfId="0" applyBorder="1" applyAlignment="1">
      <alignment horizontal="center" vertical="center" readingOrder="1"/>
    </xf>
    <xf numFmtId="0" fontId="0" fillId="0" borderId="25" xfId="0" applyBorder="1" applyAlignment="1">
      <alignment horizontal="center" vertical="center" readingOrder="1"/>
    </xf>
    <xf numFmtId="0" fontId="0" fillId="0" borderId="26" xfId="0" applyBorder="1" applyAlignment="1">
      <alignment horizontal="center" vertical="center" readingOrder="1"/>
    </xf>
    <xf numFmtId="0" fontId="0" fillId="0" borderId="27" xfId="0" applyBorder="1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4" fillId="5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 applyProtection="1">
      <alignment horizontal="right"/>
      <protection/>
    </xf>
    <xf numFmtId="0" fontId="16" fillId="53" borderId="0" xfId="0" applyFont="1" applyFill="1" applyBorder="1" applyAlignment="1" applyProtection="1">
      <alignment horizontal="center" vertical="center"/>
      <protection/>
    </xf>
    <xf numFmtId="0" fontId="13" fillId="54" borderId="30" xfId="0" applyFont="1" applyFill="1" applyBorder="1" applyAlignment="1" applyProtection="1">
      <alignment horizontal="left" vertical="center"/>
      <protection/>
    </xf>
    <xf numFmtId="0" fontId="13" fillId="54" borderId="31" xfId="0" applyFont="1" applyFill="1" applyBorder="1" applyAlignment="1" applyProtection="1">
      <alignment horizontal="left" vertical="center"/>
      <protection/>
    </xf>
    <xf numFmtId="0" fontId="13" fillId="54" borderId="22" xfId="0" applyFont="1" applyFill="1" applyBorder="1" applyAlignment="1" applyProtection="1">
      <alignment horizontal="left" vertical="center"/>
      <protection/>
    </xf>
    <xf numFmtId="0" fontId="13" fillId="55" borderId="30" xfId="0" applyFont="1" applyFill="1" applyBorder="1" applyAlignment="1" applyProtection="1">
      <alignment horizontal="left" vertical="center"/>
      <protection/>
    </xf>
    <xf numFmtId="0" fontId="13" fillId="55" borderId="31" xfId="0" applyFont="1" applyFill="1" applyBorder="1" applyAlignment="1" applyProtection="1">
      <alignment horizontal="left" vertical="center"/>
      <protection/>
    </xf>
    <xf numFmtId="0" fontId="13" fillId="55" borderId="22" xfId="0" applyFont="1" applyFill="1" applyBorder="1" applyAlignment="1" applyProtection="1">
      <alignment horizontal="left" vertical="center"/>
      <protection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56" borderId="30" xfId="0" applyFont="1" applyFill="1" applyBorder="1" applyAlignment="1" applyProtection="1">
      <alignment horizontal="center" vertical="center"/>
      <protection locked="0"/>
    </xf>
    <xf numFmtId="0" fontId="8" fillId="56" borderId="22" xfId="0" applyFont="1" applyFill="1" applyBorder="1" applyAlignment="1" applyProtection="1">
      <alignment horizontal="center" vertical="center"/>
      <protection locked="0"/>
    </xf>
    <xf numFmtId="0" fontId="17" fillId="57" borderId="11" xfId="0" applyFont="1" applyFill="1" applyBorder="1" applyAlignment="1" applyProtection="1">
      <alignment horizontal="center" vertical="center" textRotation="90" wrapText="1"/>
      <protection/>
    </xf>
    <xf numFmtId="0" fontId="17" fillId="57" borderId="12" xfId="0" applyFont="1" applyFill="1" applyBorder="1" applyAlignment="1" applyProtection="1">
      <alignment horizontal="center" vertical="center" textRotation="90" wrapText="1"/>
      <protection/>
    </xf>
    <xf numFmtId="0" fontId="17" fillId="57" borderId="13" xfId="0" applyFont="1" applyFill="1" applyBorder="1" applyAlignment="1" applyProtection="1">
      <alignment horizontal="center" vertical="center" textRotation="90" wrapText="1"/>
      <protection/>
    </xf>
    <xf numFmtId="0" fontId="17" fillId="58" borderId="11" xfId="0" applyFont="1" applyFill="1" applyBorder="1" applyAlignment="1" applyProtection="1">
      <alignment horizontal="center" vertical="center" textRotation="90" wrapText="1"/>
      <protection/>
    </xf>
    <xf numFmtId="0" fontId="17" fillId="58" borderId="12" xfId="0" applyFont="1" applyFill="1" applyBorder="1" applyAlignment="1" applyProtection="1">
      <alignment horizontal="center" vertical="center" textRotation="90" wrapText="1"/>
      <protection/>
    </xf>
    <xf numFmtId="0" fontId="17" fillId="58" borderId="13" xfId="0" applyFont="1" applyFill="1" applyBorder="1" applyAlignment="1" applyProtection="1">
      <alignment horizontal="center" vertical="center" textRotation="90" wrapText="1"/>
      <protection/>
    </xf>
    <xf numFmtId="0" fontId="17" fillId="59" borderId="11" xfId="0" applyFont="1" applyFill="1" applyBorder="1" applyAlignment="1" applyProtection="1">
      <alignment horizontal="center" vertical="center" textRotation="90" wrapText="1"/>
      <protection/>
    </xf>
    <xf numFmtId="0" fontId="17" fillId="59" borderId="12" xfId="0" applyFont="1" applyFill="1" applyBorder="1" applyAlignment="1" applyProtection="1">
      <alignment horizontal="center" vertical="center" textRotation="90" wrapText="1"/>
      <protection/>
    </xf>
    <xf numFmtId="0" fontId="17" fillId="59" borderId="13" xfId="0" applyFont="1" applyFill="1" applyBorder="1" applyAlignment="1" applyProtection="1">
      <alignment horizontal="center" vertical="center" textRotation="90" wrapText="1"/>
      <protection/>
    </xf>
    <xf numFmtId="0" fontId="17" fillId="60" borderId="11" xfId="0" applyFont="1" applyFill="1" applyBorder="1" applyAlignment="1" applyProtection="1">
      <alignment horizontal="center" vertical="center" textRotation="90" wrapText="1"/>
      <protection/>
    </xf>
    <xf numFmtId="0" fontId="18" fillId="60" borderId="12" xfId="0" applyFont="1" applyFill="1" applyBorder="1" applyAlignment="1" applyProtection="1">
      <alignment textRotation="90"/>
      <protection/>
    </xf>
    <xf numFmtId="0" fontId="18" fillId="60" borderId="13" xfId="0" applyFont="1" applyFill="1" applyBorder="1" applyAlignment="1" applyProtection="1">
      <alignment textRotation="90"/>
      <protection/>
    </xf>
    <xf numFmtId="0" fontId="17" fillId="61" borderId="11" xfId="0" applyFont="1" applyFill="1" applyBorder="1" applyAlignment="1" applyProtection="1">
      <alignment horizontal="center" vertical="center" textRotation="90" wrapText="1"/>
      <protection/>
    </xf>
    <xf numFmtId="0" fontId="18" fillId="61" borderId="12" xfId="0" applyFont="1" applyFill="1" applyBorder="1" applyAlignment="1" applyProtection="1">
      <alignment textRotation="90"/>
      <protection/>
    </xf>
    <xf numFmtId="0" fontId="18" fillId="61" borderId="13" xfId="0" applyFont="1" applyFill="1" applyBorder="1" applyAlignment="1" applyProtection="1">
      <alignment textRotation="90"/>
      <protection/>
    </xf>
    <xf numFmtId="0" fontId="17" fillId="62" borderId="11" xfId="0" applyFont="1" applyFill="1" applyBorder="1" applyAlignment="1" applyProtection="1">
      <alignment horizontal="center" vertical="center" textRotation="90" wrapText="1"/>
      <protection/>
    </xf>
    <xf numFmtId="0" fontId="18" fillId="62" borderId="12" xfId="0" applyFont="1" applyFill="1" applyBorder="1" applyAlignment="1" applyProtection="1">
      <alignment textRotation="90" wrapText="1"/>
      <protection/>
    </xf>
    <xf numFmtId="0" fontId="18" fillId="62" borderId="13" xfId="0" applyFont="1" applyFill="1" applyBorder="1" applyAlignment="1" applyProtection="1">
      <alignment textRotation="90" wrapText="1"/>
      <protection/>
    </xf>
    <xf numFmtId="0" fontId="17" fillId="63" borderId="11" xfId="0" applyFont="1" applyFill="1" applyBorder="1" applyAlignment="1" applyProtection="1">
      <alignment horizontal="center" vertical="center" textRotation="90" wrapText="1"/>
      <protection/>
    </xf>
    <xf numFmtId="0" fontId="18" fillId="63" borderId="12" xfId="0" applyFont="1" applyFill="1" applyBorder="1" applyAlignment="1" applyProtection="1">
      <alignment textRotation="90" wrapText="1"/>
      <protection/>
    </xf>
    <xf numFmtId="0" fontId="18" fillId="63" borderId="13" xfId="0" applyFont="1" applyFill="1" applyBorder="1" applyAlignment="1" applyProtection="1">
      <alignment textRotation="90" wrapText="1"/>
      <protection/>
    </xf>
    <xf numFmtId="0" fontId="17" fillId="64" borderId="11" xfId="0" applyFont="1" applyFill="1" applyBorder="1" applyAlignment="1" applyProtection="1">
      <alignment horizontal="center" vertical="center" textRotation="90" wrapText="1"/>
      <protection/>
    </xf>
    <xf numFmtId="0" fontId="18" fillId="64" borderId="12" xfId="0" applyFont="1" applyFill="1" applyBorder="1" applyAlignment="1" applyProtection="1">
      <alignment textRotation="90" wrapText="1"/>
      <protection/>
    </xf>
    <xf numFmtId="0" fontId="18" fillId="64" borderId="13" xfId="0" applyFont="1" applyFill="1" applyBorder="1" applyAlignment="1" applyProtection="1">
      <alignment textRotation="90" wrapText="1"/>
      <protection/>
    </xf>
    <xf numFmtId="0" fontId="2" fillId="57" borderId="11" xfId="0" applyFont="1" applyFill="1" applyBorder="1" applyAlignment="1">
      <alignment horizontal="center" vertical="center" textRotation="90" wrapText="1"/>
    </xf>
    <xf numFmtId="0" fontId="2" fillId="57" borderId="12" xfId="0" applyFont="1" applyFill="1" applyBorder="1" applyAlignment="1">
      <alignment horizontal="center" vertical="center" textRotation="90" wrapText="1"/>
    </xf>
    <xf numFmtId="0" fontId="2" fillId="57" borderId="13" xfId="0" applyFont="1" applyFill="1" applyBorder="1" applyAlignment="1">
      <alignment horizontal="center" vertical="center" textRotation="90" wrapText="1"/>
    </xf>
    <xf numFmtId="0" fontId="2" fillId="58" borderId="11" xfId="0" applyFont="1" applyFill="1" applyBorder="1" applyAlignment="1">
      <alignment horizontal="center" vertical="center" textRotation="90" wrapText="1"/>
    </xf>
    <xf numFmtId="0" fontId="2" fillId="58" borderId="12" xfId="0" applyFont="1" applyFill="1" applyBorder="1" applyAlignment="1">
      <alignment horizontal="center" vertical="center" textRotation="90" wrapText="1"/>
    </xf>
    <xf numFmtId="0" fontId="2" fillId="58" borderId="13" xfId="0" applyFont="1" applyFill="1" applyBorder="1" applyAlignment="1">
      <alignment horizontal="center" vertical="center" textRotation="90" wrapText="1"/>
    </xf>
    <xf numFmtId="0" fontId="2" fillId="59" borderId="11" xfId="0" applyFont="1" applyFill="1" applyBorder="1" applyAlignment="1">
      <alignment horizontal="center" vertical="center" textRotation="90" wrapText="1"/>
    </xf>
    <xf numFmtId="0" fontId="2" fillId="59" borderId="12" xfId="0" applyFont="1" applyFill="1" applyBorder="1" applyAlignment="1">
      <alignment horizontal="center" vertical="center" textRotation="90" wrapText="1"/>
    </xf>
    <xf numFmtId="0" fontId="2" fillId="59" borderId="13" xfId="0" applyFont="1" applyFill="1" applyBorder="1" applyAlignment="1">
      <alignment horizontal="center" vertical="center" textRotation="90" wrapText="1"/>
    </xf>
    <xf numFmtId="0" fontId="2" fillId="60" borderId="11" xfId="0" applyFont="1" applyFill="1" applyBorder="1" applyAlignment="1">
      <alignment horizontal="center" vertical="center" textRotation="90" wrapText="1"/>
    </xf>
    <xf numFmtId="0" fontId="0" fillId="60" borderId="12" xfId="0" applyFill="1" applyBorder="1" applyAlignment="1">
      <alignment textRotation="90"/>
    </xf>
    <xf numFmtId="0" fontId="0" fillId="60" borderId="13" xfId="0" applyFill="1" applyBorder="1" applyAlignment="1">
      <alignment textRotation="90"/>
    </xf>
    <xf numFmtId="0" fontId="2" fillId="61" borderId="11" xfId="0" applyFont="1" applyFill="1" applyBorder="1" applyAlignment="1">
      <alignment horizontal="center" vertical="center" textRotation="90" wrapText="1"/>
    </xf>
    <xf numFmtId="0" fontId="0" fillId="61" borderId="12" xfId="0" applyFill="1" applyBorder="1" applyAlignment="1">
      <alignment textRotation="90"/>
    </xf>
    <xf numFmtId="0" fontId="0" fillId="61" borderId="13" xfId="0" applyFill="1" applyBorder="1" applyAlignment="1">
      <alignment textRotation="90"/>
    </xf>
    <xf numFmtId="0" fontId="2" fillId="62" borderId="11" xfId="0" applyFont="1" applyFill="1" applyBorder="1" applyAlignment="1">
      <alignment horizontal="center" vertical="center" textRotation="90" wrapText="1"/>
    </xf>
    <xf numFmtId="0" fontId="0" fillId="62" borderId="12" xfId="0" applyFill="1" applyBorder="1" applyAlignment="1">
      <alignment textRotation="90" wrapText="1"/>
    </xf>
    <xf numFmtId="0" fontId="0" fillId="62" borderId="13" xfId="0" applyFill="1" applyBorder="1" applyAlignment="1">
      <alignment textRotation="90" wrapText="1"/>
    </xf>
    <xf numFmtId="0" fontId="2" fillId="63" borderId="11" xfId="0" applyFont="1" applyFill="1" applyBorder="1" applyAlignment="1">
      <alignment horizontal="center" vertical="center" textRotation="90" wrapText="1"/>
    </xf>
    <xf numFmtId="0" fontId="0" fillId="63" borderId="12" xfId="0" applyFill="1" applyBorder="1" applyAlignment="1">
      <alignment textRotation="90" wrapText="1"/>
    </xf>
    <xf numFmtId="0" fontId="0" fillId="63" borderId="13" xfId="0" applyFill="1" applyBorder="1" applyAlignment="1">
      <alignment textRotation="90" wrapText="1"/>
    </xf>
    <xf numFmtId="0" fontId="2" fillId="64" borderId="11" xfId="0" applyFont="1" applyFill="1" applyBorder="1" applyAlignment="1">
      <alignment horizontal="center" vertical="center" textRotation="90" wrapText="1"/>
    </xf>
    <xf numFmtId="0" fontId="0" fillId="64" borderId="12" xfId="0" applyFill="1" applyBorder="1" applyAlignment="1">
      <alignment textRotation="90" wrapText="1"/>
    </xf>
    <xf numFmtId="0" fontId="0" fillId="64" borderId="13" xfId="0" applyFill="1" applyBorder="1" applyAlignment="1">
      <alignment textRotation="90" wrapText="1"/>
    </xf>
    <xf numFmtId="0" fontId="38" fillId="65" borderId="30" xfId="45" applyFont="1" applyFill="1" applyBorder="1" applyAlignment="1" applyProtection="1">
      <alignment horizontal="center" vertical="center"/>
      <protection locked="0"/>
    </xf>
    <xf numFmtId="0" fontId="38" fillId="65" borderId="31" xfId="45" applyFont="1" applyFill="1" applyBorder="1" applyAlignment="1" applyProtection="1">
      <alignment horizontal="center" vertical="center"/>
      <protection locked="0"/>
    </xf>
    <xf numFmtId="0" fontId="38" fillId="65" borderId="22" xfId="45" applyFont="1" applyFill="1" applyBorder="1" applyAlignment="1" applyProtection="1">
      <alignment horizontal="center" vertical="center"/>
      <protection locked="0"/>
    </xf>
    <xf numFmtId="0" fontId="5" fillId="51" borderId="14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M2\ORDIS\FRANCAIS\ordrealp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s à ranger"/>
      <sheetName val="Corrigé"/>
      <sheetName val="Lis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showRowColHeaders="0" tabSelected="1" zoomScalePageLayoutView="0" workbookViewId="0" topLeftCell="A4">
      <selection activeCell="F8" sqref="F8:G8"/>
    </sheetView>
  </sheetViews>
  <sheetFormatPr defaultColWidth="8.8515625" defaultRowHeight="12.75"/>
  <cols>
    <col min="1" max="1" width="25.28125" style="60" customWidth="1"/>
    <col min="2" max="2" width="11.8515625" style="60" customWidth="1"/>
    <col min="3" max="3" width="4.7109375" style="60" customWidth="1"/>
    <col min="4" max="4" width="8.7109375" style="60" customWidth="1"/>
    <col min="5" max="5" width="16.140625" style="60" customWidth="1"/>
    <col min="6" max="6" width="36.7109375" style="60" customWidth="1"/>
    <col min="7" max="10" width="8.8515625" style="60" customWidth="1"/>
    <col min="11" max="13" width="8.8515625" style="60" hidden="1" customWidth="1"/>
    <col min="14" max="14" width="14.140625" style="60" hidden="1" customWidth="1"/>
    <col min="15" max="15" width="15.421875" style="60" hidden="1" customWidth="1"/>
    <col min="16" max="16" width="18.28125" style="60" hidden="1" customWidth="1"/>
    <col min="17" max="18" width="8.8515625" style="60" hidden="1" customWidth="1"/>
    <col min="19" max="19" width="22.7109375" style="60" hidden="1" customWidth="1"/>
    <col min="20" max="16384" width="8.8515625" style="60" customWidth="1"/>
  </cols>
  <sheetData>
    <row r="1" ht="30" customHeight="1">
      <c r="A1" s="66"/>
    </row>
    <row r="2" spans="2:9" ht="30" customHeight="1">
      <c r="B2" s="93" t="s">
        <v>48</v>
      </c>
      <c r="C2" s="93"/>
      <c r="D2" s="93"/>
      <c r="E2" s="93"/>
      <c r="F2" s="93"/>
      <c r="G2" s="93"/>
      <c r="I2" s="61"/>
    </row>
    <row r="3" spans="6:9" ht="30" customHeight="1">
      <c r="F3" s="62"/>
      <c r="I3" s="61"/>
    </row>
    <row r="4" spans="2:9" ht="30" customHeight="1">
      <c r="B4" s="152" t="s">
        <v>614</v>
      </c>
      <c r="C4" s="153"/>
      <c r="D4" s="153"/>
      <c r="E4" s="153"/>
      <c r="F4" s="153"/>
      <c r="G4" s="154"/>
      <c r="I4" s="61"/>
    </row>
    <row r="5" ht="30" customHeight="1">
      <c r="F5" s="63" t="s">
        <v>33</v>
      </c>
    </row>
    <row r="6" spans="2:7" ht="28.5" customHeight="1">
      <c r="B6" s="94" t="s">
        <v>53</v>
      </c>
      <c r="C6" s="95"/>
      <c r="D6" s="95"/>
      <c r="E6" s="96"/>
      <c r="F6" s="100" t="s">
        <v>4</v>
      </c>
      <c r="G6" s="101"/>
    </row>
    <row r="7" ht="28.5" customHeight="1">
      <c r="F7" s="63"/>
    </row>
    <row r="8" spans="2:7" ht="28.5" customHeight="1">
      <c r="B8" s="97" t="s">
        <v>102</v>
      </c>
      <c r="C8" s="98"/>
      <c r="D8" s="98"/>
      <c r="E8" s="99"/>
      <c r="F8" s="102" t="s">
        <v>12</v>
      </c>
      <c r="G8" s="103"/>
    </row>
    <row r="10" ht="12.75">
      <c r="D10" s="67"/>
    </row>
    <row r="11" spans="2:19" ht="31.5" customHeight="1">
      <c r="B11" s="80" t="s">
        <v>602</v>
      </c>
      <c r="C11" s="81"/>
      <c r="D11" s="68" t="s">
        <v>599</v>
      </c>
      <c r="E11" s="74" t="str">
        <f>L11</f>
        <v>Je</v>
      </c>
      <c r="F11" s="155"/>
      <c r="G11" s="27" t="str">
        <f aca="true" t="shared" si="0" ref="G11:G16">IF(M11=1,"J","L")</f>
        <v>L</v>
      </c>
      <c r="K11" s="60">
        <f>LEFT(F11,1)</f>
      </c>
      <c r="L11" s="60" t="str">
        <f>IF(OR(K11="a",K11="e",K11="i",K11="o",K11="u",K11="y",K11="é",K11="ê"),"J'","Je")</f>
        <v>Je</v>
      </c>
      <c r="M11" s="60">
        <f aca="true" t="shared" si="1" ref="M11:M16">IF(OR(F11=N11,F11=O11),1,0)</f>
        <v>0</v>
      </c>
      <c r="N11" s="60" t="str">
        <f>Copyright!E51</f>
        <v>suis</v>
      </c>
      <c r="O11" s="60">
        <f>Copyright!F51</f>
        <v>9999992</v>
      </c>
      <c r="P11" s="60" t="str">
        <f>F6</f>
        <v>être</v>
      </c>
      <c r="Q11" s="64" t="s">
        <v>4</v>
      </c>
      <c r="S11" s="65" t="s">
        <v>12</v>
      </c>
    </row>
    <row r="12" spans="2:19" ht="31.5" customHeight="1">
      <c r="B12" s="82"/>
      <c r="C12" s="83"/>
      <c r="D12" s="69" t="s">
        <v>600</v>
      </c>
      <c r="E12" s="74" t="s">
        <v>34</v>
      </c>
      <c r="F12" s="75"/>
      <c r="G12" s="27" t="str">
        <f t="shared" si="0"/>
        <v>L</v>
      </c>
      <c r="M12" s="60">
        <f t="shared" si="1"/>
        <v>0</v>
      </c>
      <c r="N12" s="60" t="str">
        <f>Copyright!E52</f>
        <v>es</v>
      </c>
      <c r="O12" s="60">
        <f>Copyright!F52</f>
        <v>9999992</v>
      </c>
      <c r="P12" s="60" t="str">
        <f>F8</f>
        <v>présent</v>
      </c>
      <c r="Q12" s="64" t="s">
        <v>2</v>
      </c>
      <c r="S12" s="65" t="s">
        <v>13</v>
      </c>
    </row>
    <row r="13" spans="2:19" ht="31.5">
      <c r="B13" s="84"/>
      <c r="C13" s="85"/>
      <c r="D13" s="70" t="s">
        <v>601</v>
      </c>
      <c r="E13" s="74" t="s">
        <v>54</v>
      </c>
      <c r="F13" s="75"/>
      <c r="G13" s="27" t="str">
        <f t="shared" si="0"/>
        <v>L</v>
      </c>
      <c r="M13" s="60">
        <f t="shared" si="1"/>
        <v>0</v>
      </c>
      <c r="N13" s="60" t="str">
        <f>Copyright!E53</f>
        <v>est</v>
      </c>
      <c r="O13" s="60">
        <f>Copyright!F53</f>
        <v>9999992</v>
      </c>
      <c r="P13" s="60">
        <f>Copyright!N51</f>
        <v>0</v>
      </c>
      <c r="Q13" s="64" t="s">
        <v>3</v>
      </c>
      <c r="S13" s="65" t="s">
        <v>14</v>
      </c>
    </row>
    <row r="14" spans="2:19" ht="31.5" customHeight="1">
      <c r="B14" s="86" t="s">
        <v>603</v>
      </c>
      <c r="C14" s="87"/>
      <c r="D14" s="71" t="s">
        <v>599</v>
      </c>
      <c r="E14" s="73" t="s">
        <v>36</v>
      </c>
      <c r="F14" s="75"/>
      <c r="G14" s="27" t="str">
        <f t="shared" si="0"/>
        <v>L</v>
      </c>
      <c r="M14" s="60">
        <f t="shared" si="1"/>
        <v>0</v>
      </c>
      <c r="N14" s="60" t="str">
        <f>Copyright!E54</f>
        <v>sommes</v>
      </c>
      <c r="O14" s="60">
        <f>Copyright!F54</f>
        <v>9999992</v>
      </c>
      <c r="Q14" s="64" t="s">
        <v>5</v>
      </c>
      <c r="S14" s="65" t="s">
        <v>15</v>
      </c>
    </row>
    <row r="15" spans="2:19" ht="31.5">
      <c r="B15" s="88"/>
      <c r="C15" s="89"/>
      <c r="D15" s="71" t="s">
        <v>600</v>
      </c>
      <c r="E15" s="73" t="s">
        <v>37</v>
      </c>
      <c r="F15" s="75"/>
      <c r="G15" s="27" t="str">
        <f t="shared" si="0"/>
        <v>L</v>
      </c>
      <c r="M15" s="60">
        <f t="shared" si="1"/>
        <v>0</v>
      </c>
      <c r="N15" s="60" t="str">
        <f>Copyright!E55</f>
        <v>êtes</v>
      </c>
      <c r="O15" s="60">
        <f>Copyright!F55</f>
        <v>9999992</v>
      </c>
      <c r="Q15" s="64" t="s">
        <v>0</v>
      </c>
      <c r="S15" s="65" t="s">
        <v>19</v>
      </c>
    </row>
    <row r="16" spans="2:19" ht="31.5">
      <c r="B16" s="90"/>
      <c r="C16" s="91"/>
      <c r="D16" s="72" t="s">
        <v>601</v>
      </c>
      <c r="E16" s="73" t="s">
        <v>35</v>
      </c>
      <c r="F16" s="75"/>
      <c r="G16" s="27" t="str">
        <f t="shared" si="0"/>
        <v>L</v>
      </c>
      <c r="M16" s="60">
        <f t="shared" si="1"/>
        <v>0</v>
      </c>
      <c r="N16" s="60" t="str">
        <f>Copyright!E56</f>
        <v>sont</v>
      </c>
      <c r="O16" s="60">
        <f>Copyright!F56</f>
        <v>9999992</v>
      </c>
      <c r="Q16" s="64" t="s">
        <v>1</v>
      </c>
      <c r="S16" s="65" t="s">
        <v>16</v>
      </c>
    </row>
    <row r="17" spans="6:19" ht="17.25">
      <c r="F17" s="92" t="s">
        <v>612</v>
      </c>
      <c r="G17" s="92"/>
      <c r="Q17" s="64" t="s">
        <v>6</v>
      </c>
      <c r="S17" s="65" t="s">
        <v>18</v>
      </c>
    </row>
    <row r="18" spans="17:19" ht="17.25">
      <c r="Q18" s="64" t="s">
        <v>7</v>
      </c>
      <c r="S18" s="65" t="s">
        <v>17</v>
      </c>
    </row>
    <row r="19" ht="30" customHeight="1">
      <c r="Q19" s="64" t="s">
        <v>8</v>
      </c>
    </row>
    <row r="20" ht="17.25">
      <c r="Q20" s="64" t="s">
        <v>9</v>
      </c>
    </row>
    <row r="21" ht="17.25">
      <c r="Q21" s="64" t="s">
        <v>10</v>
      </c>
    </row>
    <row r="22" ht="17.25">
      <c r="Q22" s="64" t="s">
        <v>11</v>
      </c>
    </row>
    <row r="23" ht="17.25">
      <c r="Q23" s="64"/>
    </row>
  </sheetData>
  <sheetProtection password="DC7F" sheet="1" objects="1" scenarios="1" selectLockedCells="1"/>
  <mergeCells count="9">
    <mergeCell ref="B11:C13"/>
    <mergeCell ref="B14:C16"/>
    <mergeCell ref="F17:G17"/>
    <mergeCell ref="B2:G2"/>
    <mergeCell ref="B4:G4"/>
    <mergeCell ref="B6:E6"/>
    <mergeCell ref="B8:E8"/>
    <mergeCell ref="F6:G6"/>
    <mergeCell ref="F8:G8"/>
  </mergeCells>
  <conditionalFormatting sqref="G11:G16">
    <cfRule type="expression" priority="1" dxfId="1" stopIfTrue="1">
      <formula>M11=1</formula>
    </cfRule>
    <cfRule type="expression" priority="2" dxfId="0" stopIfTrue="1">
      <formula>M11&lt;&gt;1</formula>
    </cfRule>
  </conditionalFormatting>
  <dataValidations count="2">
    <dataValidation type="list" allowBlank="1" showInputMessage="1" showErrorMessage="1" sqref="F6:F7">
      <formula1>$Q$11:$Q$22</formula1>
    </dataValidation>
    <dataValidation type="list" allowBlank="1" showInputMessage="1" showErrorMessage="1" sqref="F8">
      <formula1>$S$11:$S$18</formula1>
    </dataValidation>
  </dataValidations>
  <hyperlinks>
    <hyperlink ref="B4:G4" location="'TABLEAU de CONJUGAISON'!A1" display="Voir les verbes conjugués"/>
  </hyperlinks>
  <printOptions/>
  <pageMargins left="0.787401575" right="0.787401575" top="0.984251969" bottom="0.98425196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RowColHeader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5.57421875" defaultRowHeight="21" customHeight="1"/>
  <cols>
    <col min="1" max="1" width="10.8515625" style="1" customWidth="1"/>
    <col min="2" max="13" width="24.8515625" style="1" customWidth="1"/>
    <col min="14" max="16384" width="15.57421875" style="1" customWidth="1"/>
  </cols>
  <sheetData>
    <row r="1" spans="1:13" ht="29.25" customHeight="1" thickBot="1">
      <c r="A1" s="31" t="s">
        <v>190</v>
      </c>
      <c r="B1" s="76" t="s">
        <v>4</v>
      </c>
      <c r="C1" s="76" t="s">
        <v>2</v>
      </c>
      <c r="D1" s="77" t="s">
        <v>3</v>
      </c>
      <c r="E1" s="77" t="s">
        <v>5</v>
      </c>
      <c r="F1" s="77" t="s">
        <v>0</v>
      </c>
      <c r="G1" s="77" t="s">
        <v>1</v>
      </c>
      <c r="H1" s="78" t="s">
        <v>6</v>
      </c>
      <c r="I1" s="79" t="s">
        <v>7</v>
      </c>
      <c r="J1" s="79" t="s">
        <v>8</v>
      </c>
      <c r="K1" s="79" t="s">
        <v>9</v>
      </c>
      <c r="L1" s="79" t="s">
        <v>10</v>
      </c>
      <c r="M1" s="79" t="s">
        <v>11</v>
      </c>
    </row>
    <row r="2" spans="1:13" ht="21" customHeight="1">
      <c r="A2" s="104" t="s">
        <v>20</v>
      </c>
      <c r="B2" s="38" t="str">
        <f>CONCATENATE("Je ",Copyright!B2)</f>
        <v>Je suis</v>
      </c>
      <c r="C2" s="38" t="str">
        <f>CONCATENATE("J' ",Copyright!C2)</f>
        <v>J' ai</v>
      </c>
      <c r="D2" s="38" t="str">
        <f>CONCATENATE("J' ",Copyright!D2)</f>
        <v>J' aime</v>
      </c>
      <c r="E2" s="38" t="str">
        <f>CONCATENATE("Je ",Copyright!E2)</f>
        <v>Je finis</v>
      </c>
      <c r="F2" s="38" t="str">
        <f>CONCATENATE("Je ",Copyright!F2)</f>
        <v>Je vais</v>
      </c>
      <c r="G2" s="38" t="str">
        <f>CONCATENATE("Je ",Copyright!H2)</f>
        <v>Je dis</v>
      </c>
      <c r="H2" s="38" t="str">
        <f>CONCATENATE("Je ",Copyright!I2)</f>
        <v>Je fais</v>
      </c>
      <c r="I2" s="38" t="str">
        <f>CONCATENATE("Je ",Copyright!J2)</f>
        <v>Je pars</v>
      </c>
      <c r="J2" s="38" t="str">
        <f>CONCATENATE("Je ",Copyright!L2)</f>
        <v>Je peux</v>
      </c>
      <c r="K2" s="38" t="str">
        <f>CONCATENATE("Je ",Copyright!M2)</f>
        <v>Je veux</v>
      </c>
      <c r="L2" s="38" t="str">
        <f>CONCATENATE("Je ",Copyright!N2)</f>
        <v>Je prends</v>
      </c>
      <c r="M2" s="38" t="str">
        <f>CONCATENATE("Je ",Copyright!O2)</f>
        <v>Je viens</v>
      </c>
    </row>
    <row r="3" spans="1:13" ht="21" customHeight="1">
      <c r="A3" s="105"/>
      <c r="B3" s="38" t="str">
        <f>CONCATENATE("Tu ",Copyright!B3)</f>
        <v>Tu es</v>
      </c>
      <c r="C3" s="38" t="str">
        <f>CONCATENATE("Tu ",Copyright!C3)</f>
        <v>Tu as</v>
      </c>
      <c r="D3" s="38" t="str">
        <f>CONCATENATE("Tu ",Copyright!D3)</f>
        <v>Tu aimes</v>
      </c>
      <c r="E3" s="38" t="str">
        <f>CONCATENATE("Tu ",Copyright!E3)</f>
        <v>Tu finis</v>
      </c>
      <c r="F3" s="38" t="str">
        <f>CONCATENATE("Tu ",Copyright!F3)</f>
        <v>Tu vas</v>
      </c>
      <c r="G3" s="38" t="str">
        <f>CONCATENATE("Tu ",Copyright!H3)</f>
        <v>Tu dis</v>
      </c>
      <c r="H3" s="38" t="str">
        <f>CONCATENATE("Tu ",Copyright!I3)</f>
        <v>Tu fais</v>
      </c>
      <c r="I3" s="38" t="str">
        <f>CONCATENATE("Tu ",Copyright!J3)</f>
        <v>Tu pars</v>
      </c>
      <c r="J3" s="38" t="str">
        <f>CONCATENATE("Tu ",Copyright!L3)</f>
        <v>Tu peux</v>
      </c>
      <c r="K3" s="38" t="str">
        <f>CONCATENATE("Tu ",Copyright!M3)</f>
        <v>Tu veux</v>
      </c>
      <c r="L3" s="38" t="str">
        <f>CONCATENATE("Tu ",Copyright!N3)</f>
        <v>Tu prends</v>
      </c>
      <c r="M3" s="38" t="str">
        <f>CONCATENATE("Tu ",Copyright!O3)</f>
        <v>Tu viens</v>
      </c>
    </row>
    <row r="4" spans="1:13" ht="21" customHeight="1">
      <c r="A4" s="105"/>
      <c r="B4" s="38" t="str">
        <f>CONCATENATE("Il/Elle ",Copyright!B4)</f>
        <v>Il/Elle est</v>
      </c>
      <c r="C4" s="38" t="str">
        <f>CONCATENATE("Il/Elle ",Copyright!C4)</f>
        <v>Il/Elle a</v>
      </c>
      <c r="D4" s="38" t="str">
        <f>CONCATENATE("Il/Elle ",Copyright!D4)</f>
        <v>Il/Elle aime</v>
      </c>
      <c r="E4" s="38" t="str">
        <f>CONCATENATE("Il/Elle ",Copyright!E4)</f>
        <v>Il/Elle finit</v>
      </c>
      <c r="F4" s="38" t="str">
        <f>CONCATENATE("Il/Elle ",Copyright!F4)</f>
        <v>Il/Elle va</v>
      </c>
      <c r="G4" s="38" t="str">
        <f>CONCATENATE("Il/Elle ",Copyright!H4)</f>
        <v>Il/Elle dit</v>
      </c>
      <c r="H4" s="38" t="str">
        <f>CONCATENATE("Il/Elle ",Copyright!I4)</f>
        <v>Il/Elle fait</v>
      </c>
      <c r="I4" s="38" t="str">
        <f>CONCATENATE("Il/Elle ",Copyright!J4)</f>
        <v>Il/Elle part</v>
      </c>
      <c r="J4" s="38" t="str">
        <f>CONCATENATE("Il/Elle ",Copyright!L4)</f>
        <v>Il/Elle peut</v>
      </c>
      <c r="K4" s="38" t="str">
        <f>CONCATENATE("Il/Elle ",Copyright!M4)</f>
        <v>Il/Elle veut</v>
      </c>
      <c r="L4" s="38" t="str">
        <f>CONCATENATE("Il/Elle ",Copyright!N4)</f>
        <v>Il/Elle prend</v>
      </c>
      <c r="M4" s="38" t="str">
        <f>CONCATENATE("Il/Elle ",Copyright!O4)</f>
        <v>Il/Elle vient</v>
      </c>
    </row>
    <row r="5" spans="1:13" ht="21" customHeight="1">
      <c r="A5" s="105"/>
      <c r="B5" s="38" t="str">
        <f>CONCATENATE("Nous ",Copyright!B5)</f>
        <v>Nous sommes</v>
      </c>
      <c r="C5" s="38" t="str">
        <f>CONCATENATE("Nous ",Copyright!C5)</f>
        <v>Nous avons</v>
      </c>
      <c r="D5" s="38" t="str">
        <f>CONCATENATE("Nous ",Copyright!D5)</f>
        <v>Nous aimons</v>
      </c>
      <c r="E5" s="38" t="str">
        <f>CONCATENATE("Nous ",Copyright!E5)</f>
        <v>Nous finissons</v>
      </c>
      <c r="F5" s="38" t="str">
        <f>CONCATENATE("Nous ",Copyright!F5)</f>
        <v>Nous allons</v>
      </c>
      <c r="G5" s="38" t="str">
        <f>CONCATENATE("Nous ",Copyright!H5)</f>
        <v>Nous disons</v>
      </c>
      <c r="H5" s="38" t="str">
        <f>CONCATENATE("Nous ",Copyright!I5)</f>
        <v>Nous faisons</v>
      </c>
      <c r="I5" s="38" t="str">
        <f>CONCATENATE("Nous ",Copyright!J5)</f>
        <v>Nous partons</v>
      </c>
      <c r="J5" s="38" t="str">
        <f>CONCATENATE("Nous ",Copyright!L5)</f>
        <v>Nous pouvons</v>
      </c>
      <c r="K5" s="38" t="str">
        <f>CONCATENATE("Nous ",Copyright!M5)</f>
        <v>Nous voulons</v>
      </c>
      <c r="L5" s="38" t="str">
        <f>CONCATENATE("Nous ",Copyright!N5)</f>
        <v>Nous prenons</v>
      </c>
      <c r="M5" s="38" t="str">
        <f>CONCATENATE("Nous ",Copyright!O5)</f>
        <v>Nous venons</v>
      </c>
    </row>
    <row r="6" spans="1:13" ht="21" customHeight="1">
      <c r="A6" s="105"/>
      <c r="B6" s="38" t="str">
        <f>CONCATENATE("Vous ",Copyright!B6)</f>
        <v>Vous êtes</v>
      </c>
      <c r="C6" s="38" t="str">
        <f>CONCATENATE("Vous ",Copyright!C6)</f>
        <v>Vous avez</v>
      </c>
      <c r="D6" s="38" t="str">
        <f>CONCATENATE("Vous ",Copyright!D6)</f>
        <v>Vous aimez</v>
      </c>
      <c r="E6" s="38" t="str">
        <f>CONCATENATE("Vous ",Copyright!E6)</f>
        <v>Vous finissez</v>
      </c>
      <c r="F6" s="38" t="str">
        <f>CONCATENATE("Vous ",Copyright!F6)</f>
        <v>Vous allez</v>
      </c>
      <c r="G6" s="38" t="str">
        <f>CONCATENATE("Vous ",Copyright!H6)</f>
        <v>Vous dites</v>
      </c>
      <c r="H6" s="38" t="str">
        <f>CONCATENATE("Vous ",Copyright!I6)</f>
        <v>Vous faites</v>
      </c>
      <c r="I6" s="38" t="str">
        <f>CONCATENATE("Vous ",Copyright!J6)</f>
        <v>Vous partez</v>
      </c>
      <c r="J6" s="38" t="str">
        <f>CONCATENATE("Vous ",Copyright!L6)</f>
        <v>Vous pouvez</v>
      </c>
      <c r="K6" s="38" t="str">
        <f>CONCATENATE("Vous ",Copyright!M6)</f>
        <v>Vous voulez</v>
      </c>
      <c r="L6" s="38" t="str">
        <f>CONCATENATE("Vous ",Copyright!N6)</f>
        <v>Vous prenez</v>
      </c>
      <c r="M6" s="38" t="str">
        <f>CONCATENATE("Vous ",Copyright!O6)</f>
        <v>Vous venez</v>
      </c>
    </row>
    <row r="7" spans="1:13" ht="21" customHeight="1" thickBot="1">
      <c r="A7" s="106"/>
      <c r="B7" s="38" t="str">
        <f>CONCATENATE("Ils/Elles ",Copyright!B7)</f>
        <v>Ils/Elles sont</v>
      </c>
      <c r="C7" s="38" t="str">
        <f>CONCATENATE("Ils/Elles ",Copyright!C7)</f>
        <v>Ils/Elles ont</v>
      </c>
      <c r="D7" s="38" t="str">
        <f>CONCATENATE("Ils/Elles ",Copyright!D7)</f>
        <v>Ils/Elles aiment</v>
      </c>
      <c r="E7" s="38" t="str">
        <f>CONCATENATE("Ils/Elles ",Copyright!E7)</f>
        <v>Ils/Elles finissent</v>
      </c>
      <c r="F7" s="38" t="str">
        <f>CONCATENATE("Ils/Elles ",Copyright!F7)</f>
        <v>Ils/Elles vont</v>
      </c>
      <c r="G7" s="38" t="str">
        <f>CONCATENATE("Ils/Elles ",Copyright!H7)</f>
        <v>Ils/Elles disent</v>
      </c>
      <c r="H7" s="38" t="str">
        <f>CONCATENATE("Ils/Elles ",Copyright!I7)</f>
        <v>Ils/Elles font</v>
      </c>
      <c r="I7" s="38" t="str">
        <f>CONCATENATE("Ils/Elles ",Copyright!J7)</f>
        <v>Ils/Elles partent</v>
      </c>
      <c r="J7" s="38" t="str">
        <f>CONCATENATE("Ils/Elles ",Copyright!L7)</f>
        <v>Ils/Elles peuvent</v>
      </c>
      <c r="K7" s="38" t="str">
        <f>CONCATENATE("Ils/Elles ",Copyright!M7)</f>
        <v>Ils/Elles veulent</v>
      </c>
      <c r="L7" s="38" t="str">
        <f>CONCATENATE("Ils/Elles ",Copyright!N7)</f>
        <v>Ils/Elles prennent</v>
      </c>
      <c r="M7" s="38" t="str">
        <f>CONCATENATE("Ils/Elles ",Copyright!O7)</f>
        <v>Ils/Elles viennent</v>
      </c>
    </row>
    <row r="8" spans="1:13" ht="21" customHeight="1">
      <c r="A8" s="107" t="s">
        <v>21</v>
      </c>
      <c r="B8" s="39" t="str">
        <f>CONCATENATE("Je ",Copyright!B8)</f>
        <v>Je serai</v>
      </c>
      <c r="C8" s="39" t="str">
        <f>CONCATENATE("J' ",Copyright!C8)</f>
        <v>J' aurai</v>
      </c>
      <c r="D8" s="39" t="str">
        <f>CONCATENATE("J' ",Copyright!D8)</f>
        <v>J' aimerai</v>
      </c>
      <c r="E8" s="39" t="str">
        <f>CONCATENATE("Je ",Copyright!E8)</f>
        <v>Je finirai</v>
      </c>
      <c r="F8" s="39" t="str">
        <f>CONCATENATE("J' ",Copyright!F8)</f>
        <v>J' irai</v>
      </c>
      <c r="G8" s="39" t="str">
        <f>CONCATENATE("Je ",Copyright!H8)</f>
        <v>Je dirai</v>
      </c>
      <c r="H8" s="39" t="str">
        <f>CONCATENATE("Je ",Copyright!I8)</f>
        <v>Je ferai</v>
      </c>
      <c r="I8" s="39" t="str">
        <f>CONCATENATE("Je ",Copyright!J8)</f>
        <v>Je partirai</v>
      </c>
      <c r="J8" s="39" t="str">
        <f>CONCATENATE("Je ",Copyright!L8)</f>
        <v>Je pourrai</v>
      </c>
      <c r="K8" s="39" t="str">
        <f>CONCATENATE("Je ",Copyright!M8)</f>
        <v>Je voudrai</v>
      </c>
      <c r="L8" s="39" t="str">
        <f>CONCATENATE("Je ",Copyright!N8)</f>
        <v>Je prendrai</v>
      </c>
      <c r="M8" s="39" t="str">
        <f>CONCATENATE("Je ",Copyright!O8)</f>
        <v>Je viendrai</v>
      </c>
    </row>
    <row r="9" spans="1:13" ht="21" customHeight="1">
      <c r="A9" s="108"/>
      <c r="B9" s="40" t="str">
        <f>CONCATENATE("Tu ",Copyright!B9)</f>
        <v>Tu seras</v>
      </c>
      <c r="C9" s="40" t="str">
        <f>CONCATENATE("Tu ",Copyright!C9)</f>
        <v>Tu auras</v>
      </c>
      <c r="D9" s="40" t="str">
        <f>CONCATENATE("Tu ",Copyright!D9)</f>
        <v>Tu aimeras</v>
      </c>
      <c r="E9" s="40" t="str">
        <f>CONCATENATE("Tu ",Copyright!E9)</f>
        <v>Tu finiras</v>
      </c>
      <c r="F9" s="40" t="str">
        <f>CONCATENATE("Tu ",Copyright!F9)</f>
        <v>Tu iras</v>
      </c>
      <c r="G9" s="40" t="str">
        <f>CONCATENATE("Tu ",Copyright!H9)</f>
        <v>Tu diras</v>
      </c>
      <c r="H9" s="40" t="str">
        <f>CONCATENATE("Tu ",Copyright!I9)</f>
        <v>Tu feras</v>
      </c>
      <c r="I9" s="40" t="str">
        <f>CONCATENATE("Tu ",Copyright!J9)</f>
        <v>Tu partiras</v>
      </c>
      <c r="J9" s="40" t="str">
        <f>CONCATENATE("Tu ",Copyright!L9)</f>
        <v>Tu pourras</v>
      </c>
      <c r="K9" s="40" t="str">
        <f>CONCATENATE("Tu ",Copyright!M9)</f>
        <v>Tu voudras</v>
      </c>
      <c r="L9" s="40" t="str">
        <f>CONCATENATE("Tu ",Copyright!N9)</f>
        <v>Tu prendras</v>
      </c>
      <c r="M9" s="40" t="str">
        <f>CONCATENATE("Tu ",Copyright!O9)</f>
        <v>Tu viendras</v>
      </c>
    </row>
    <row r="10" spans="1:13" ht="21" customHeight="1">
      <c r="A10" s="108"/>
      <c r="B10" s="40" t="str">
        <f>CONCATENATE("Il/Elle ",Copyright!B10)</f>
        <v>Il/Elle sera</v>
      </c>
      <c r="C10" s="40" t="str">
        <f>CONCATENATE("Il/Elle ",Copyright!C10)</f>
        <v>Il/Elle aura</v>
      </c>
      <c r="D10" s="40" t="str">
        <f>CONCATENATE("Il/Elle ",Copyright!D10)</f>
        <v>Il/Elle aimera</v>
      </c>
      <c r="E10" s="40" t="str">
        <f>CONCATENATE("Il/Elle ",Copyright!E10)</f>
        <v>Il/Elle finira</v>
      </c>
      <c r="F10" s="40" t="str">
        <f>CONCATENATE("Il/Elle ",Copyright!F10)</f>
        <v>Il/Elle ira</v>
      </c>
      <c r="G10" s="40" t="str">
        <f>CONCATENATE("Il/Elle ",Copyright!H10)</f>
        <v>Il/Elle dira</v>
      </c>
      <c r="H10" s="40" t="str">
        <f>CONCATENATE("Il/Elle ",Copyright!I10)</f>
        <v>Il/Elle fera</v>
      </c>
      <c r="I10" s="40" t="str">
        <f>CONCATENATE("Il/Elle ",Copyright!J10)</f>
        <v>Il/Elle partira</v>
      </c>
      <c r="J10" s="40" t="str">
        <f>CONCATENATE("Il/Elle ",Copyright!L10)</f>
        <v>Il/Elle pourra</v>
      </c>
      <c r="K10" s="40" t="str">
        <f>CONCATENATE("Il/Elle ",Copyright!M10)</f>
        <v>Il/Elle voudra</v>
      </c>
      <c r="L10" s="40" t="str">
        <f>CONCATENATE("Il/Elle ",Copyright!N10)</f>
        <v>Il/Elle prendra</v>
      </c>
      <c r="M10" s="40" t="str">
        <f>CONCATENATE("Il/Elle ",Copyright!O10)</f>
        <v>Il/Elle viendra</v>
      </c>
    </row>
    <row r="11" spans="1:13" ht="21" customHeight="1">
      <c r="A11" s="108"/>
      <c r="B11" s="40" t="str">
        <f>CONCATENATE("Nous ",Copyright!B11)</f>
        <v>Nous serons</v>
      </c>
      <c r="C11" s="40" t="str">
        <f>CONCATENATE("Nous ",Copyright!C11)</f>
        <v>Nous aurons</v>
      </c>
      <c r="D11" s="40" t="str">
        <f>CONCATENATE("Nous ",Copyright!D11)</f>
        <v>Nous aimerons</v>
      </c>
      <c r="E11" s="40" t="str">
        <f>CONCATENATE("Nous ",Copyright!E11)</f>
        <v>Nous finirons</v>
      </c>
      <c r="F11" s="40" t="str">
        <f>CONCATENATE("Nous ",Copyright!F11)</f>
        <v>Nous irons</v>
      </c>
      <c r="G11" s="40" t="str">
        <f>CONCATENATE("Nous ",Copyright!H11)</f>
        <v>Nous dirons</v>
      </c>
      <c r="H11" s="40" t="str">
        <f>CONCATENATE("Nous ",Copyright!I11)</f>
        <v>Nous ferons</v>
      </c>
      <c r="I11" s="40" t="str">
        <f>CONCATENATE("Nous ",Copyright!J11)</f>
        <v>Nous partirons</v>
      </c>
      <c r="J11" s="40" t="str">
        <f>CONCATENATE("Nous ",Copyright!L11)</f>
        <v>Nous pourrons</v>
      </c>
      <c r="K11" s="40" t="str">
        <f>CONCATENATE("Nous ",Copyright!M11)</f>
        <v>Nous voudrons</v>
      </c>
      <c r="L11" s="40" t="str">
        <f>CONCATENATE("Nous ",Copyright!N11)</f>
        <v>Nous prendrons</v>
      </c>
      <c r="M11" s="40" t="str">
        <f>CONCATENATE("Nous ",Copyright!O11)</f>
        <v>Nous viendrons</v>
      </c>
    </row>
    <row r="12" spans="1:13" ht="21" customHeight="1">
      <c r="A12" s="108"/>
      <c r="B12" s="40" t="str">
        <f>CONCATENATE("Vous ",Copyright!B12)</f>
        <v>Vous serez</v>
      </c>
      <c r="C12" s="40" t="str">
        <f>CONCATENATE("Vous ",Copyright!C12)</f>
        <v>Vous aurez</v>
      </c>
      <c r="D12" s="40" t="str">
        <f>CONCATENATE("Vous ",Copyright!D12)</f>
        <v>Vous aimerez</v>
      </c>
      <c r="E12" s="40" t="str">
        <f>CONCATENATE("Vous ",Copyright!E12)</f>
        <v>Vous finirez</v>
      </c>
      <c r="F12" s="40" t="str">
        <f>CONCATENATE("Vous ",Copyright!F12)</f>
        <v>Vous irez</v>
      </c>
      <c r="G12" s="40" t="str">
        <f>CONCATENATE("Vous ",Copyright!H12)</f>
        <v>Vous direz</v>
      </c>
      <c r="H12" s="40" t="str">
        <f>CONCATENATE("Vous ",Copyright!I12)</f>
        <v>Vous ferez</v>
      </c>
      <c r="I12" s="40" t="str">
        <f>CONCATENATE("Vous ",Copyright!J12)</f>
        <v>Vous partirez</v>
      </c>
      <c r="J12" s="40" t="str">
        <f>CONCATENATE("Vous ",Copyright!L12)</f>
        <v>Vous pourrez</v>
      </c>
      <c r="K12" s="40" t="str">
        <f>CONCATENATE("Vous ",Copyright!M12)</f>
        <v>Vous voudrez</v>
      </c>
      <c r="L12" s="40" t="str">
        <f>CONCATENATE("Vous ",Copyright!N12)</f>
        <v>Vous prendrez</v>
      </c>
      <c r="M12" s="40" t="str">
        <f>CONCATENATE("Vous ",Copyright!O12)</f>
        <v>Vous viendrez</v>
      </c>
    </row>
    <row r="13" spans="1:13" ht="21" customHeight="1" thickBot="1">
      <c r="A13" s="109"/>
      <c r="B13" s="41" t="str">
        <f>CONCATENATE("Ils/Elles ",Copyright!B13)</f>
        <v>Ils/Elles seront</v>
      </c>
      <c r="C13" s="41" t="str">
        <f>CONCATENATE("Ils/Elles ",Copyright!C13)</f>
        <v>Ils/Elles auront</v>
      </c>
      <c r="D13" s="41" t="str">
        <f>CONCATENATE("Ils/Elles ",Copyright!D13)</f>
        <v>Ils/Elles aimeront</v>
      </c>
      <c r="E13" s="41" t="str">
        <f>CONCATENATE("Ils/Elles ",Copyright!E13)</f>
        <v>Ils/Elles finiront</v>
      </c>
      <c r="F13" s="41" t="str">
        <f>CONCATENATE("Ils/Elles ",Copyright!F13)</f>
        <v>Ils/Elles iront</v>
      </c>
      <c r="G13" s="41" t="str">
        <f>CONCATENATE("Ils/Elles ",Copyright!H13)</f>
        <v>Ils/Elles diront</v>
      </c>
      <c r="H13" s="41" t="str">
        <f>CONCATENATE("Ils/Elles ",Copyright!I13)</f>
        <v>Ils/Elles feront</v>
      </c>
      <c r="I13" s="41" t="str">
        <f>CONCATENATE("Ils/Elles ",Copyright!J13)</f>
        <v>Ils/Elles partiront</v>
      </c>
      <c r="J13" s="41" t="str">
        <f>CONCATENATE("Ils/Elles ",Copyright!L13)</f>
        <v>Ils/Elles pourront</v>
      </c>
      <c r="K13" s="41" t="str">
        <f>CONCATENATE("Ils/Elles ",Copyright!M13)</f>
        <v>Ils/Elles voudront</v>
      </c>
      <c r="L13" s="41" t="str">
        <f>CONCATENATE("Ils/Elles ",Copyright!N13)</f>
        <v>Ils/Elles prendront</v>
      </c>
      <c r="M13" s="41" t="str">
        <f>CONCATENATE("Ils/Elles ",Copyright!O13)</f>
        <v>Ils/Elles viendront</v>
      </c>
    </row>
    <row r="14" spans="1:13" ht="21" customHeight="1">
      <c r="A14" s="110" t="s">
        <v>22</v>
      </c>
      <c r="B14" s="42" t="str">
        <f>CONCATENATE("J' ",Copyright!B14)</f>
        <v>J' étais</v>
      </c>
      <c r="C14" s="42" t="str">
        <f>CONCATENATE("J' ",Copyright!C14)</f>
        <v>J' avais</v>
      </c>
      <c r="D14" s="42" t="str">
        <f>CONCATENATE("J' ",Copyright!D14)</f>
        <v>J' aimais</v>
      </c>
      <c r="E14" s="42" t="str">
        <f>CONCATENATE("Je ",Copyright!E14)</f>
        <v>Je finissais</v>
      </c>
      <c r="F14" s="42" t="str">
        <f>CONCATENATE("J' ",Copyright!F14)</f>
        <v>J' allais</v>
      </c>
      <c r="G14" s="42" t="str">
        <f>CONCATENATE("Je ",Copyright!H14)</f>
        <v>Je disais</v>
      </c>
      <c r="H14" s="42" t="str">
        <f>CONCATENATE("Je ",Copyright!I14)</f>
        <v>Je faisais</v>
      </c>
      <c r="I14" s="42" t="str">
        <f>CONCATENATE("Je ",Copyright!J14)</f>
        <v>Je partais</v>
      </c>
      <c r="J14" s="42" t="str">
        <f>CONCATENATE("Je ",Copyright!L14)</f>
        <v>Je pouvais</v>
      </c>
      <c r="K14" s="42" t="str">
        <f>CONCATENATE("Je ",Copyright!M14)</f>
        <v>Je voulais</v>
      </c>
      <c r="L14" s="42" t="str">
        <f>CONCATENATE("Je ",Copyright!N14)</f>
        <v>Je prenais</v>
      </c>
      <c r="M14" s="42" t="str">
        <f>CONCATENATE("Je ",Copyright!O14)</f>
        <v>Je venais</v>
      </c>
    </row>
    <row r="15" spans="1:13" ht="21" customHeight="1">
      <c r="A15" s="111"/>
      <c r="B15" s="43" t="str">
        <f>CONCATENATE("Tu ",Copyright!B15)</f>
        <v>Tu étais</v>
      </c>
      <c r="C15" s="43" t="str">
        <f>CONCATENATE("Tu ",Copyright!C15)</f>
        <v>Tu avais</v>
      </c>
      <c r="D15" s="43" t="str">
        <f>CONCATENATE("Tu ",Copyright!D15)</f>
        <v>Tu aimais</v>
      </c>
      <c r="E15" s="43" t="str">
        <f>CONCATENATE("Tu ",Copyright!E15)</f>
        <v>Tu finissais</v>
      </c>
      <c r="F15" s="43" t="str">
        <f>CONCATENATE("Tu ",Copyright!F15)</f>
        <v>Tu allais</v>
      </c>
      <c r="G15" s="43" t="str">
        <f>CONCATENATE("Tu ",Copyright!H15)</f>
        <v>Tu disais</v>
      </c>
      <c r="H15" s="43" t="str">
        <f>CONCATENATE("Tu ",Copyright!I15)</f>
        <v>Tu faisais</v>
      </c>
      <c r="I15" s="43" t="str">
        <f>CONCATENATE("Tu ",Copyright!J15)</f>
        <v>Tu partais</v>
      </c>
      <c r="J15" s="43" t="str">
        <f>CONCATENATE("Tu ",Copyright!L15)</f>
        <v>Tu pouvais</v>
      </c>
      <c r="K15" s="43" t="str">
        <f>CONCATENATE("Tu ",Copyright!M15)</f>
        <v>Tu voulais</v>
      </c>
      <c r="L15" s="43" t="str">
        <f>CONCATENATE("Tu ",Copyright!N15)</f>
        <v>Tu prenais</v>
      </c>
      <c r="M15" s="43" t="str">
        <f>CONCATENATE("Tu ",Copyright!O15)</f>
        <v>Tu venais</v>
      </c>
    </row>
    <row r="16" spans="1:13" ht="21" customHeight="1">
      <c r="A16" s="111"/>
      <c r="B16" s="43" t="str">
        <f>CONCATENATE("Il/Elle ",Copyright!B16)</f>
        <v>Il/Elle était</v>
      </c>
      <c r="C16" s="43" t="str">
        <f>CONCATENATE("Il/Elle ",Copyright!C16)</f>
        <v>Il/Elle avait</v>
      </c>
      <c r="D16" s="43" t="str">
        <f>CONCATENATE("Il/Elle ",Copyright!D16)</f>
        <v>Il/Elle aimait</v>
      </c>
      <c r="E16" s="43" t="str">
        <f>CONCATENATE("Il/Elle ",Copyright!E16)</f>
        <v>Il/Elle finissait</v>
      </c>
      <c r="F16" s="43" t="str">
        <f>CONCATENATE("Il/Elle ",Copyright!F16)</f>
        <v>Il/Elle allait</v>
      </c>
      <c r="G16" s="43" t="str">
        <f>CONCATENATE("Il/Elle ",Copyright!H16)</f>
        <v>Il/Elle disait</v>
      </c>
      <c r="H16" s="43" t="str">
        <f>CONCATENATE("Il/Elle ",Copyright!I16)</f>
        <v>Il/Elle faisait</v>
      </c>
      <c r="I16" s="43" t="str">
        <f>CONCATENATE("Il/Elle ",Copyright!J16)</f>
        <v>Il/Elle partait</v>
      </c>
      <c r="J16" s="43" t="str">
        <f>CONCATENATE("Il/Elle ",Copyright!L16)</f>
        <v>Il/Elle pouvait</v>
      </c>
      <c r="K16" s="43" t="str">
        <f>CONCATENATE("Il/Elle ",Copyright!M16)</f>
        <v>Il/Elle voulait</v>
      </c>
      <c r="L16" s="43" t="str">
        <f>CONCATENATE("Il/Elle ",Copyright!N16)</f>
        <v>Il/Elle prenait</v>
      </c>
      <c r="M16" s="43" t="str">
        <f>CONCATENATE("Il/Elle ",Copyright!O16)</f>
        <v>Il/Elle venait</v>
      </c>
    </row>
    <row r="17" spans="1:13" ht="21" customHeight="1">
      <c r="A17" s="111"/>
      <c r="B17" s="43" t="str">
        <f>CONCATENATE("Nous ",Copyright!B17)</f>
        <v>Nous étions</v>
      </c>
      <c r="C17" s="43" t="str">
        <f>CONCATENATE("Nous ",Copyright!C17)</f>
        <v>Nous avions</v>
      </c>
      <c r="D17" s="43" t="str">
        <f>CONCATENATE("Nous ",Copyright!D17)</f>
        <v>Nous aimions</v>
      </c>
      <c r="E17" s="43" t="str">
        <f>CONCATENATE("Nous ",Copyright!E17)</f>
        <v>Nous finissions</v>
      </c>
      <c r="F17" s="43" t="str">
        <f>CONCATENATE("Nous ",Copyright!F17)</f>
        <v>Nous allions</v>
      </c>
      <c r="G17" s="43" t="str">
        <f>CONCATENATE("Nous ",Copyright!H17)</f>
        <v>Nous disions</v>
      </c>
      <c r="H17" s="43" t="str">
        <f>CONCATENATE("Nous ",Copyright!I17)</f>
        <v>Nous faisions</v>
      </c>
      <c r="I17" s="43" t="str">
        <f>CONCATENATE("Nous ",Copyright!J17)</f>
        <v>Nous partions</v>
      </c>
      <c r="J17" s="43" t="str">
        <f>CONCATENATE("Nous ",Copyright!L17)</f>
        <v>Nous pouvions</v>
      </c>
      <c r="K17" s="43" t="str">
        <f>CONCATENATE("Nous ",Copyright!M17)</f>
        <v>Nous voulions</v>
      </c>
      <c r="L17" s="43" t="str">
        <f>CONCATENATE("Nous ",Copyright!N17)</f>
        <v>Nous prenions</v>
      </c>
      <c r="M17" s="43" t="str">
        <f>CONCATENATE("Nous ",Copyright!O17)</f>
        <v>Nous venions</v>
      </c>
    </row>
    <row r="18" spans="1:13" ht="21" customHeight="1">
      <c r="A18" s="111"/>
      <c r="B18" s="43" t="str">
        <f>CONCATENATE("Vous ",Copyright!B18)</f>
        <v>Vous étiez</v>
      </c>
      <c r="C18" s="43" t="str">
        <f>CONCATENATE("Vous ",Copyright!C18)</f>
        <v>Vous aviez</v>
      </c>
      <c r="D18" s="43" t="str">
        <f>CONCATENATE("Vous ",Copyright!D18)</f>
        <v>Vous aimiez</v>
      </c>
      <c r="E18" s="43" t="str">
        <f>CONCATENATE("Vous ",Copyright!E18)</f>
        <v>Vous finissiez</v>
      </c>
      <c r="F18" s="43" t="str">
        <f>CONCATENATE("Vous ",Copyright!F18)</f>
        <v>Vous alliez</v>
      </c>
      <c r="G18" s="43" t="str">
        <f>CONCATENATE("Vous ",Copyright!H18)</f>
        <v>Vous disiez</v>
      </c>
      <c r="H18" s="43" t="str">
        <f>CONCATENATE("Vous ",Copyright!I18)</f>
        <v>Vous faisiez</v>
      </c>
      <c r="I18" s="43" t="str">
        <f>CONCATENATE("Vous ",Copyright!J18)</f>
        <v>Vous partiez</v>
      </c>
      <c r="J18" s="43" t="str">
        <f>CONCATENATE("Vous ",Copyright!L18)</f>
        <v>Vous pouviez</v>
      </c>
      <c r="K18" s="43" t="str">
        <f>CONCATENATE("Vous ",Copyright!M18)</f>
        <v>Vous vouliez</v>
      </c>
      <c r="L18" s="43" t="str">
        <f>CONCATENATE("Vous ",Copyright!N18)</f>
        <v>Vous preniez</v>
      </c>
      <c r="M18" s="43" t="str">
        <f>CONCATENATE("Vous ",Copyright!O18)</f>
        <v>Vous veniez</v>
      </c>
    </row>
    <row r="19" spans="1:13" ht="21" customHeight="1" thickBot="1">
      <c r="A19" s="112"/>
      <c r="B19" s="44" t="str">
        <f>CONCATENATE("Ils/Elles ",Copyright!B19)</f>
        <v>Ils/Elles étaient</v>
      </c>
      <c r="C19" s="44" t="str">
        <f>CONCATENATE("Ils/Elles ",Copyright!C19)</f>
        <v>Ils/Elles avaient</v>
      </c>
      <c r="D19" s="44" t="str">
        <f>CONCATENATE("Ils/Elles ",Copyright!D19)</f>
        <v>Ils/Elles aimaient</v>
      </c>
      <c r="E19" s="44" t="str">
        <f>CONCATENATE("Ils/Elles ",Copyright!E19)</f>
        <v>Ils/Elles finissaient</v>
      </c>
      <c r="F19" s="44" t="str">
        <f>CONCATENATE("Ils/Elles ",Copyright!F19)</f>
        <v>Ils/Elles allaient</v>
      </c>
      <c r="G19" s="44" t="str">
        <f>CONCATENATE("Ils/Elles ",Copyright!H19)</f>
        <v>Ils/Elles disaient</v>
      </c>
      <c r="H19" s="44" t="str">
        <f>CONCATENATE("Ils/Elles ",Copyright!I19)</f>
        <v>Ils/Elles faisaient</v>
      </c>
      <c r="I19" s="44" t="str">
        <f>CONCATENATE("Ils/Elles ",Copyright!J19)</f>
        <v>Ils/Elles partaient</v>
      </c>
      <c r="J19" s="44" t="str">
        <f>CONCATENATE("Ils/Elles ",Copyright!L19)</f>
        <v>Ils/Elles pouvaient</v>
      </c>
      <c r="K19" s="44" t="str">
        <f>CONCATENATE("Ils/Elles ",Copyright!M19)</f>
        <v>Ils/Elles voulaient</v>
      </c>
      <c r="L19" s="44" t="str">
        <f>CONCATENATE("Ils/Elles ",Copyright!N19)</f>
        <v>Ils/Elles prenaient</v>
      </c>
      <c r="M19" s="44" t="str">
        <f>CONCATENATE("Ils/Elles ",Copyright!O19)</f>
        <v>Ils/Elles venaient</v>
      </c>
    </row>
    <row r="20" spans="1:13" ht="21" customHeight="1">
      <c r="A20" s="113" t="s">
        <v>23</v>
      </c>
      <c r="B20" s="45" t="str">
        <f>CONCATENATE("J' ",Copyright!B20)</f>
        <v>J' ai été</v>
      </c>
      <c r="C20" s="45" t="str">
        <f>CONCATENATE("J' ",Copyright!C20)</f>
        <v>J' ai eu</v>
      </c>
      <c r="D20" s="45" t="str">
        <f>CONCATENATE("J' ",Copyright!D20)</f>
        <v>J' ai aimé</v>
      </c>
      <c r="E20" s="45" t="str">
        <f>CONCATENATE("J' ",Copyright!E20)</f>
        <v>J' ai fini</v>
      </c>
      <c r="F20" s="46" t="str">
        <f>CONCATENATE("Je suis allé","(","e)")</f>
        <v>Je suis allé(e)</v>
      </c>
      <c r="G20" s="45" t="str">
        <f>CONCATENATE("Je ",Copyright!H20)</f>
        <v>Je ai dit</v>
      </c>
      <c r="H20" s="45" t="str">
        <f>CONCATENATE("Je ",Copyright!I20)</f>
        <v>Je ai fait</v>
      </c>
      <c r="I20" s="46" t="str">
        <f>CONCATENATE("Je suis parti","(","e)")</f>
        <v>Je suis parti(e)</v>
      </c>
      <c r="J20" s="45" t="str">
        <f>CONCATENATE("J' ",Copyright!L20)</f>
        <v>J' ai pu</v>
      </c>
      <c r="K20" s="45" t="str">
        <f>CONCATENATE("J' ",Copyright!M20)</f>
        <v>J' ai voulu</v>
      </c>
      <c r="L20" s="45" t="str">
        <f>CONCATENATE("J' ",Copyright!N20)</f>
        <v>J' ai pris</v>
      </c>
      <c r="M20" s="46" t="str">
        <f>CONCATENATE("Je suis venu","(","e)")</f>
        <v>Je suis venu(e)</v>
      </c>
    </row>
    <row r="21" spans="1:13" ht="21" customHeight="1">
      <c r="A21" s="114"/>
      <c r="B21" s="46" t="str">
        <f>CONCATENATE("Tu ",Copyright!B21)</f>
        <v>Tu as été</v>
      </c>
      <c r="C21" s="46" t="str">
        <f>CONCATENATE("Tu ",Copyright!C21)</f>
        <v>Tu as eu</v>
      </c>
      <c r="D21" s="46" t="str">
        <f>CONCATENATE("Tu ",Copyright!D21)</f>
        <v>Tu as aimé</v>
      </c>
      <c r="E21" s="46" t="str">
        <f>CONCATENATE("Tu ",Copyright!E21)</f>
        <v>Tu as fini</v>
      </c>
      <c r="F21" s="46" t="str">
        <f>CONCATENATE("Tu es allé","(","e)")</f>
        <v>Tu es allé(e)</v>
      </c>
      <c r="G21" s="46" t="str">
        <f>CONCATENATE("Tu ",Copyright!H21)</f>
        <v>Tu as dit</v>
      </c>
      <c r="H21" s="46" t="str">
        <f>CONCATENATE("Tu ",Copyright!I21)</f>
        <v>Tu as fait</v>
      </c>
      <c r="I21" s="46" t="str">
        <f>CONCATENATE("Tu es parti","(","e)")</f>
        <v>Tu es parti(e)</v>
      </c>
      <c r="J21" s="46" t="str">
        <f>CONCATENATE("Tu ",Copyright!L21)</f>
        <v>Tu as pu</v>
      </c>
      <c r="K21" s="46" t="str">
        <f>CONCATENATE("Tu ",Copyright!M21)</f>
        <v>Tu as voulu</v>
      </c>
      <c r="L21" s="46" t="str">
        <f>CONCATENATE("Tu ",Copyright!N21)</f>
        <v>Tu as pris</v>
      </c>
      <c r="M21" s="46" t="str">
        <f>CONCATENATE("Tu es venu","(","e)")</f>
        <v>Tu es venu(e)</v>
      </c>
    </row>
    <row r="22" spans="1:13" ht="21" customHeight="1">
      <c r="A22" s="114"/>
      <c r="B22" s="46" t="str">
        <f>CONCATENATE("Il/Elle ",Copyright!B22)</f>
        <v>Il/Elle a été</v>
      </c>
      <c r="C22" s="46" t="str">
        <f>CONCATENATE("Il/Elle ",Copyright!C22)</f>
        <v>Il/Elle a eu</v>
      </c>
      <c r="D22" s="46" t="str">
        <f>CONCATENATE("Il/Elle ",Copyright!D22)</f>
        <v>Il/Elle a aimé</v>
      </c>
      <c r="E22" s="46" t="str">
        <f>CONCATENATE("Il/Elle ",Copyright!E22)</f>
        <v>Il/Elle a fini</v>
      </c>
      <c r="F22" s="46" t="str">
        <f>CONCATENATE("Il/Elle est allé","(","e)")</f>
        <v>Il/Elle est allé(e)</v>
      </c>
      <c r="G22" s="46" t="str">
        <f>CONCATENATE("Il/Elle ",Copyright!H22)</f>
        <v>Il/Elle a dit</v>
      </c>
      <c r="H22" s="46" t="str">
        <f>CONCATENATE("Il/Elle ",Copyright!I22)</f>
        <v>Il/Elle a fait</v>
      </c>
      <c r="I22" s="46" t="str">
        <f>CONCATENATE("Il/Elle est parti","(","e)")</f>
        <v>Il/Elle est parti(e)</v>
      </c>
      <c r="J22" s="46" t="str">
        <f>CONCATENATE("Il/Elle ",Copyright!L22)</f>
        <v>Il/Elle a pu</v>
      </c>
      <c r="K22" s="46" t="str">
        <f>CONCATENATE("Il/Elle ",Copyright!M22)</f>
        <v>Il/Elle a voulu</v>
      </c>
      <c r="L22" s="46" t="str">
        <f>CONCATENATE("Il/Elle ",Copyright!N22)</f>
        <v>Il/Elle a pris</v>
      </c>
      <c r="M22" s="46" t="str">
        <f>CONCATENATE("Il/Elle est venu","(","e)")</f>
        <v>Il/Elle est venu(e)</v>
      </c>
    </row>
    <row r="23" spans="1:13" ht="21" customHeight="1">
      <c r="A23" s="114"/>
      <c r="B23" s="46" t="str">
        <f>CONCATENATE("Nous ",Copyright!B23)</f>
        <v>Nous avons été</v>
      </c>
      <c r="C23" s="46" t="str">
        <f>CONCATENATE("Nous ",Copyright!C23)</f>
        <v>Nous avons eu</v>
      </c>
      <c r="D23" s="46" t="str">
        <f>CONCATENATE("Nous ",Copyright!D23)</f>
        <v>Nous avons aimé</v>
      </c>
      <c r="E23" s="46" t="str">
        <f>CONCATENATE("Nous ",Copyright!E23)</f>
        <v>Nous avons fini</v>
      </c>
      <c r="F23" s="46" t="str">
        <f>CONCATENATE("Nous sommes allé","(","e)s")</f>
        <v>Nous sommes allé(e)s</v>
      </c>
      <c r="G23" s="46" t="str">
        <f>CONCATENATE("Nous ",Copyright!H23)</f>
        <v>Nous avons dit</v>
      </c>
      <c r="H23" s="46" t="str">
        <f>CONCATENATE("Nous ",Copyright!I23)</f>
        <v>Nous avons fait</v>
      </c>
      <c r="I23" s="46" t="str">
        <f>CONCATENATE("Nous sommes parti","(","e)s")</f>
        <v>Nous sommes parti(e)s</v>
      </c>
      <c r="J23" s="46" t="str">
        <f>CONCATENATE("Nous ",Copyright!L23)</f>
        <v>Nous avons pu</v>
      </c>
      <c r="K23" s="46" t="str">
        <f>CONCATENATE("Nous ",Copyright!M23)</f>
        <v>Nous avons voulu</v>
      </c>
      <c r="L23" s="46" t="str">
        <f>CONCATENATE("Nous ",Copyright!N23)</f>
        <v>Nous avons pris</v>
      </c>
      <c r="M23" s="46" t="str">
        <f>CONCATENATE("Nous sommes venu","(","e)s")</f>
        <v>Nous sommes venu(e)s</v>
      </c>
    </row>
    <row r="24" spans="1:13" ht="21" customHeight="1">
      <c r="A24" s="114"/>
      <c r="B24" s="46" t="str">
        <f>CONCATENATE("Vous ",Copyright!B24)</f>
        <v>Vous avez été</v>
      </c>
      <c r="C24" s="46" t="str">
        <f>CONCATENATE("Vous ",Copyright!C24)</f>
        <v>Vous avez eu</v>
      </c>
      <c r="D24" s="46" t="str">
        <f>CONCATENATE("Vous ",Copyright!D24)</f>
        <v>Vous avez aimé</v>
      </c>
      <c r="E24" s="46" t="str">
        <f>CONCATENATE("Vous ",Copyright!E24)</f>
        <v>Vous avez fini</v>
      </c>
      <c r="F24" s="46" t="str">
        <f>CONCATENATE("Vous êtes allé","(","e)s")</f>
        <v>Vous êtes allé(e)s</v>
      </c>
      <c r="G24" s="46" t="str">
        <f>CONCATENATE("Vous ",Copyright!H24)</f>
        <v>Vous avez dit</v>
      </c>
      <c r="H24" s="46" t="str">
        <f>CONCATENATE("Vous ",Copyright!I24)</f>
        <v>Vous avez fait</v>
      </c>
      <c r="I24" s="46" t="str">
        <f>CONCATENATE("Vous êtes parti","(","e)s")</f>
        <v>Vous êtes parti(e)s</v>
      </c>
      <c r="J24" s="46" t="str">
        <f>CONCATENATE("Vous ",Copyright!L24)</f>
        <v>Vous avez pu</v>
      </c>
      <c r="K24" s="46" t="str">
        <f>CONCATENATE("Vous ",Copyright!M24)</f>
        <v>Vous avez voulu</v>
      </c>
      <c r="L24" s="46" t="str">
        <f>CONCATENATE("Vous ",Copyright!N24)</f>
        <v>Vous avez pris</v>
      </c>
      <c r="M24" s="46" t="str">
        <f>CONCATENATE("Vous êtes venu","(","e)s")</f>
        <v>Vous êtes venu(e)s</v>
      </c>
    </row>
    <row r="25" spans="1:13" ht="21" customHeight="1" thickBot="1">
      <c r="A25" s="115"/>
      <c r="B25" s="47" t="str">
        <f>CONCATENATE("Ils/Elles ",Copyright!B25)</f>
        <v>Ils/Elles ont été</v>
      </c>
      <c r="C25" s="47" t="str">
        <f>CONCATENATE("Ils/Elles ",Copyright!C25)</f>
        <v>Ils/Elles ont eu</v>
      </c>
      <c r="D25" s="47" t="str">
        <f>CONCATENATE("Ils/Elles ",Copyright!D25)</f>
        <v>Ils/Elles ont aimé</v>
      </c>
      <c r="E25" s="47" t="str">
        <f>CONCATENATE("Ils/Elles ",Copyright!E25)</f>
        <v>Ils/Elles ont fini</v>
      </c>
      <c r="F25" s="46" t="str">
        <f>CONCATENATE("Ils/Elles sont allé","(","e)s")</f>
        <v>Ils/Elles sont allé(e)s</v>
      </c>
      <c r="G25" s="47" t="str">
        <f>CONCATENATE("Ils/Elles ",Copyright!H25)</f>
        <v>Ils/Elles ont dit</v>
      </c>
      <c r="H25" s="47" t="str">
        <f>CONCATENATE("Ils/Elles ",Copyright!I25)</f>
        <v>Ils/Elles ont fait</v>
      </c>
      <c r="I25" s="46" t="str">
        <f>CONCATENATE("Ils/Elles sont parti","(","e)s")</f>
        <v>Ils/Elles sont parti(e)s</v>
      </c>
      <c r="J25" s="47" t="str">
        <f>CONCATENATE("Ils/Elles ",Copyright!L25)</f>
        <v>Ils/Elles ont pu</v>
      </c>
      <c r="K25" s="47" t="str">
        <f>CONCATENATE("Ils/Elles ",Copyright!M25)</f>
        <v>Ils/Elles ont voulu</v>
      </c>
      <c r="L25" s="47" t="str">
        <f>CONCATENATE("Ils/Elles ",Copyright!N25)</f>
        <v>Ils/Elles ont pris</v>
      </c>
      <c r="M25" s="46" t="str">
        <f>CONCATENATE("Ils/Elles sont venu","(","e)s")</f>
        <v>Ils/Elles sont venu(e)s</v>
      </c>
    </row>
    <row r="26" spans="1:13" ht="21" customHeight="1">
      <c r="A26" s="116" t="s">
        <v>24</v>
      </c>
      <c r="B26" s="48" t="str">
        <f>CONCATENATE("Je ",Copyright!B26)</f>
        <v>Je fus</v>
      </c>
      <c r="C26" s="48" t="str">
        <f>CONCATENATE("J' ",Copyright!C26)</f>
        <v>J' eus</v>
      </c>
      <c r="D26" s="48" t="str">
        <f>CONCATENATE("J' ",Copyright!D26)</f>
        <v>J' aimai</v>
      </c>
      <c r="E26" s="48" t="str">
        <f>CONCATENATE("Je ",Copyright!E26)</f>
        <v>Je finis</v>
      </c>
      <c r="F26" s="48" t="str">
        <f>CONCATENATE("J' ",Copyright!F26)</f>
        <v>J' allai</v>
      </c>
      <c r="G26" s="48" t="str">
        <f>CONCATENATE("Je ",Copyright!H26)</f>
        <v>Je dis</v>
      </c>
      <c r="H26" s="48" t="str">
        <f>CONCATENATE("Je ",Copyright!I26)</f>
        <v>Je fis</v>
      </c>
      <c r="I26" s="48" t="str">
        <f>CONCATENATE("Je ",Copyright!J26)</f>
        <v>Je partis</v>
      </c>
      <c r="J26" s="48" t="str">
        <f>CONCATENATE("Je ",Copyright!L26)</f>
        <v>Je pus</v>
      </c>
      <c r="K26" s="48" t="str">
        <f>CONCATENATE("Je ",Copyright!M26)</f>
        <v>Je voulus</v>
      </c>
      <c r="L26" s="48" t="str">
        <f>CONCATENATE("Je ",Copyright!N26)</f>
        <v>Je pris</v>
      </c>
      <c r="M26" s="48" t="str">
        <f>CONCATENATE("Je ",Copyright!O26)</f>
        <v>Je vins</v>
      </c>
    </row>
    <row r="27" spans="1:13" ht="21" customHeight="1">
      <c r="A27" s="117"/>
      <c r="B27" s="49" t="str">
        <f>CONCATENATE("Tu ",Copyright!B27)</f>
        <v>Tu fus</v>
      </c>
      <c r="C27" s="49" t="str">
        <f>CONCATENATE("Tu ",Copyright!C27)</f>
        <v>Tu eus</v>
      </c>
      <c r="D27" s="49" t="str">
        <f>CONCATENATE("Tu ",Copyright!D27)</f>
        <v>Tu aimas</v>
      </c>
      <c r="E27" s="49" t="str">
        <f>CONCATENATE("Tu ",Copyright!E27)</f>
        <v>Tu finis</v>
      </c>
      <c r="F27" s="49" t="str">
        <f>CONCATENATE("Tu ",Copyright!F27)</f>
        <v>Tu allas</v>
      </c>
      <c r="G27" s="49" t="str">
        <f>CONCATENATE("Tu ",Copyright!H27)</f>
        <v>Tu dis</v>
      </c>
      <c r="H27" s="49" t="str">
        <f>CONCATENATE("Tu ",Copyright!I27)</f>
        <v>Tu fis</v>
      </c>
      <c r="I27" s="49" t="str">
        <f>CONCATENATE("Tu ",Copyright!J27)</f>
        <v>Tu partis</v>
      </c>
      <c r="J27" s="49" t="str">
        <f>CONCATENATE("Tu ",Copyright!L27)</f>
        <v>Tu pus</v>
      </c>
      <c r="K27" s="49" t="str">
        <f>CONCATENATE("Tu ",Copyright!M27)</f>
        <v>Tu voulus</v>
      </c>
      <c r="L27" s="49" t="str">
        <f>CONCATENATE("Tu ",Copyright!N27)</f>
        <v>Tu pris</v>
      </c>
      <c r="M27" s="49" t="str">
        <f>CONCATENATE("Tu ",Copyright!O27)</f>
        <v>Tu vins</v>
      </c>
    </row>
    <row r="28" spans="1:13" ht="21" customHeight="1">
      <c r="A28" s="117"/>
      <c r="B28" s="49" t="str">
        <f>CONCATENATE("Il/Elle ",Copyright!B28)</f>
        <v>Il/Elle fut</v>
      </c>
      <c r="C28" s="49" t="str">
        <f>CONCATENATE("Il/Elle ",Copyright!C28)</f>
        <v>Il/Elle eut</v>
      </c>
      <c r="D28" s="49" t="str">
        <f>CONCATENATE("Il/Elle ",Copyright!D28)</f>
        <v>Il/Elle aima</v>
      </c>
      <c r="E28" s="49" t="str">
        <f>CONCATENATE("Il/Elle ",Copyright!E28)</f>
        <v>Il/Elle finit</v>
      </c>
      <c r="F28" s="49" t="str">
        <f>CONCATENATE("Il/Elle ",Copyright!F28)</f>
        <v>Il/Elle alla</v>
      </c>
      <c r="G28" s="49" t="str">
        <f>CONCATENATE("Il/Elle ",Copyright!H28)</f>
        <v>Il/Elle dit</v>
      </c>
      <c r="H28" s="49" t="str">
        <f>CONCATENATE("Il/Elle ",Copyright!I28)</f>
        <v>Il/Elle fit</v>
      </c>
      <c r="I28" s="49" t="str">
        <f>CONCATENATE("Il/Elle ",Copyright!J28)</f>
        <v>Il/Elle partit</v>
      </c>
      <c r="J28" s="49" t="str">
        <f>CONCATENATE("Il/Elle ",Copyright!L28)</f>
        <v>Il/Elle put</v>
      </c>
      <c r="K28" s="49" t="str">
        <f>CONCATENATE("Il/Elle ",Copyright!M28)</f>
        <v>Il/Elle voulut</v>
      </c>
      <c r="L28" s="49" t="str">
        <f>CONCATENATE("Il/Elle ",Copyright!N28)</f>
        <v>Il/Elle prit</v>
      </c>
      <c r="M28" s="49" t="str">
        <f>CONCATENATE("Il/Elle ",Copyright!O28)</f>
        <v>Il/Elle vint</v>
      </c>
    </row>
    <row r="29" spans="1:13" ht="21" customHeight="1">
      <c r="A29" s="117"/>
      <c r="B29" s="49" t="str">
        <f>CONCATENATE("Nous ",Copyright!B29)</f>
        <v>Nous fûmes</v>
      </c>
      <c r="C29" s="49" t="str">
        <f>CONCATENATE("Nous ",Copyright!C29)</f>
        <v>Nous eûmes</v>
      </c>
      <c r="D29" s="49" t="str">
        <f>CONCATENATE("Nous ",Copyright!D29)</f>
        <v>Nous aimâmes</v>
      </c>
      <c r="E29" s="49" t="str">
        <f>CONCATENATE("Nous ",Copyright!E29)</f>
        <v>Nous finîmes</v>
      </c>
      <c r="F29" s="49" t="str">
        <f>CONCATENATE("Nous ",Copyright!F29)</f>
        <v>Nous allâmes</v>
      </c>
      <c r="G29" s="49" t="str">
        <f>CONCATENATE("Nous ",Copyright!H29)</f>
        <v>Nous dîmes</v>
      </c>
      <c r="H29" s="49" t="str">
        <f>CONCATENATE("Nous ",Copyright!I29)</f>
        <v>Nous fîmes</v>
      </c>
      <c r="I29" s="49" t="str">
        <f>CONCATENATE("Nous ",Copyright!J29)</f>
        <v>Nous partîmes</v>
      </c>
      <c r="J29" s="49" t="str">
        <f>CONCATENATE("Nous ",Copyright!L29)</f>
        <v>Nous pûmes</v>
      </c>
      <c r="K29" s="49" t="str">
        <f>CONCATENATE("Nous ",Copyright!M29)</f>
        <v>Nous voulûmes</v>
      </c>
      <c r="L29" s="49" t="str">
        <f>CONCATENATE("Nous ",Copyright!N29)</f>
        <v>Nous prîmes</v>
      </c>
      <c r="M29" s="49" t="str">
        <f>CONCATENATE("Nous ",Copyright!O29)</f>
        <v>Nous vînmes</v>
      </c>
    </row>
    <row r="30" spans="1:13" ht="21" customHeight="1">
      <c r="A30" s="117"/>
      <c r="B30" s="49" t="str">
        <f>CONCATENATE("Vous ",Copyright!B30)</f>
        <v>Vous fûtes</v>
      </c>
      <c r="C30" s="49" t="str">
        <f>CONCATENATE("Vous ",Copyright!C30)</f>
        <v>Vous eûtes</v>
      </c>
      <c r="D30" s="49" t="str">
        <f>CONCATENATE("Vous ",Copyright!D30)</f>
        <v>Vous aimâtes</v>
      </c>
      <c r="E30" s="49" t="str">
        <f>CONCATENATE("Vous ",Copyright!E30)</f>
        <v>Vous finîtes</v>
      </c>
      <c r="F30" s="49" t="str">
        <f>CONCATENATE("Vous ",Copyright!F30)</f>
        <v>Vous allâtes</v>
      </c>
      <c r="G30" s="49" t="str">
        <f>CONCATENATE("Vous ",Copyright!H30)</f>
        <v>Vous dîtes</v>
      </c>
      <c r="H30" s="49" t="str">
        <f>CONCATENATE("Vous ",Copyright!I30)</f>
        <v>Vous fîtes</v>
      </c>
      <c r="I30" s="49" t="str">
        <f>CONCATENATE("Vous ",Copyright!J30)</f>
        <v>Vous partîtes</v>
      </c>
      <c r="J30" s="49" t="str">
        <f>CONCATENATE("Vous ",Copyright!L30)</f>
        <v>Vous pûtes</v>
      </c>
      <c r="K30" s="49" t="str">
        <f>CONCATENATE("Vous ",Copyright!M30)</f>
        <v>Vous voulûtes</v>
      </c>
      <c r="L30" s="49" t="str">
        <f>CONCATENATE("Vous ",Copyright!N30)</f>
        <v>Vous prîtes</v>
      </c>
      <c r="M30" s="49" t="str">
        <f>CONCATENATE("Vous ",Copyright!O30)</f>
        <v>Vous vîntes</v>
      </c>
    </row>
    <row r="31" spans="1:13" ht="21" customHeight="1" thickBot="1">
      <c r="A31" s="118"/>
      <c r="B31" s="50" t="str">
        <f>CONCATENATE("Ils/Elles ",Copyright!B31)</f>
        <v>Ils/Elles furent</v>
      </c>
      <c r="C31" s="50" t="str">
        <f>CONCATENATE("Ils/Elles ",Copyright!C31)</f>
        <v>Ils/Elles eurent</v>
      </c>
      <c r="D31" s="50" t="str">
        <f>CONCATENATE("Ils/Elles ",Copyright!D31)</f>
        <v>Ils/Elles aimèrent</v>
      </c>
      <c r="E31" s="50" t="str">
        <f>CONCATENATE("Ils/Elles ",Copyright!E31)</f>
        <v>Ils/Elles finirent</v>
      </c>
      <c r="F31" s="50" t="str">
        <f>CONCATENATE("Ils/Elles ",Copyright!F31)</f>
        <v>Ils/Elles allèrent</v>
      </c>
      <c r="G31" s="50" t="str">
        <f>CONCATENATE("Ils/Elles ",Copyright!H31)</f>
        <v>Ils/Elles dirent</v>
      </c>
      <c r="H31" s="50" t="str">
        <f>CONCATENATE("Ils/Elles ",Copyright!I31)</f>
        <v>Ils/Elles firent</v>
      </c>
      <c r="I31" s="50" t="str">
        <f>CONCATENATE("Ils/Elles ",Copyright!J31)</f>
        <v>Ils/Elles partirent</v>
      </c>
      <c r="J31" s="50" t="str">
        <f>CONCATENATE("Ils/Elles ",Copyright!L31)</f>
        <v>Ils/Elles purent</v>
      </c>
      <c r="K31" s="50" t="str">
        <f>CONCATENATE("Ils/Elles ",Copyright!M31)</f>
        <v>Ils/Elles voulurent</v>
      </c>
      <c r="L31" s="50" t="str">
        <f>CONCATENATE("Ils/Elles ",Copyright!N31)</f>
        <v>Ils/Elles prirent</v>
      </c>
      <c r="M31" s="50" t="str">
        <f>CONCATENATE("Ils/Elles ",Copyright!O31)</f>
        <v>Ils/Elles vinrent</v>
      </c>
    </row>
    <row r="32" spans="1:13" ht="21" customHeight="1">
      <c r="A32" s="119" t="s">
        <v>25</v>
      </c>
      <c r="B32" s="51" t="str">
        <f>CONCATENATE("Je ",Copyright!B32)</f>
        <v>Je serais</v>
      </c>
      <c r="C32" s="51" t="str">
        <f>CONCATENATE("J' ",Copyright!C32)</f>
        <v>J' aurais</v>
      </c>
      <c r="D32" s="51" t="str">
        <f>CONCATENATE("J' ",Copyright!D32)</f>
        <v>J' aimerais</v>
      </c>
      <c r="E32" s="51" t="str">
        <f>CONCATENATE("Je ",Copyright!E32)</f>
        <v>Je finirais</v>
      </c>
      <c r="F32" s="51" t="str">
        <f>CONCATENATE("J' ",Copyright!F32)</f>
        <v>J' irais</v>
      </c>
      <c r="G32" s="51" t="str">
        <f>CONCATENATE("Je ",Copyright!H32)</f>
        <v>Je dirais</v>
      </c>
      <c r="H32" s="51" t="str">
        <f>CONCATENATE("Je ",Copyright!I32)</f>
        <v>Je ferais</v>
      </c>
      <c r="I32" s="51" t="str">
        <f>CONCATENATE("Je ",Copyright!J32)</f>
        <v>Je partirais</v>
      </c>
      <c r="J32" s="51" t="str">
        <f>CONCATENATE("Je ",Copyright!L32)</f>
        <v>Je pourrais</v>
      </c>
      <c r="K32" s="51" t="str">
        <f>CONCATENATE("Je ",Copyright!M32)</f>
        <v>Je voudrais</v>
      </c>
      <c r="L32" s="51" t="str">
        <f>CONCATENATE("Je ",Copyright!N32)</f>
        <v>Je prendrais</v>
      </c>
      <c r="M32" s="51" t="str">
        <f>CONCATENATE("Je ",Copyright!O32)</f>
        <v>Je viendrais</v>
      </c>
    </row>
    <row r="33" spans="1:13" ht="21" customHeight="1">
      <c r="A33" s="120"/>
      <c r="B33" s="52" t="str">
        <f>CONCATENATE("Tu ",Copyright!B33)</f>
        <v>Tu serais</v>
      </c>
      <c r="C33" s="52" t="str">
        <f>CONCATENATE("Tu ",Copyright!C33)</f>
        <v>Tu aurais</v>
      </c>
      <c r="D33" s="52" t="str">
        <f>CONCATENATE("Tu ",Copyright!D33)</f>
        <v>Tu aimerais</v>
      </c>
      <c r="E33" s="52" t="str">
        <f>CONCATENATE("Tu ",Copyright!E33)</f>
        <v>Tu finirais</v>
      </c>
      <c r="F33" s="52" t="str">
        <f>CONCATENATE("Tu ",Copyright!F33)</f>
        <v>Tu irais</v>
      </c>
      <c r="G33" s="52" t="str">
        <f>CONCATENATE("Tu ",Copyright!H33)</f>
        <v>Tu dirais</v>
      </c>
      <c r="H33" s="52" t="str">
        <f>CONCATENATE("Tu ",Copyright!I33)</f>
        <v>Tu ferais</v>
      </c>
      <c r="I33" s="52" t="str">
        <f>CONCATENATE("Tu ",Copyright!J33)</f>
        <v>Tu partirais</v>
      </c>
      <c r="J33" s="52" t="str">
        <f>CONCATENATE("Tu ",Copyright!L33)</f>
        <v>Tu pourrais</v>
      </c>
      <c r="K33" s="52" t="str">
        <f>CONCATENATE("Tu ",Copyright!M33)</f>
        <v>Tu voudrais</v>
      </c>
      <c r="L33" s="52" t="str">
        <f>CONCATENATE("Tu ",Copyright!N33)</f>
        <v>Tu prendrais</v>
      </c>
      <c r="M33" s="52" t="str">
        <f>CONCATENATE("Tu ",Copyright!O33)</f>
        <v>Tu viendrais</v>
      </c>
    </row>
    <row r="34" spans="1:13" ht="21" customHeight="1">
      <c r="A34" s="120"/>
      <c r="B34" s="52" t="str">
        <f>CONCATENATE("Il/Elle ",Copyright!B34)</f>
        <v>Il/Elle serait</v>
      </c>
      <c r="C34" s="52" t="str">
        <f>CONCATENATE("Il/Elle ",Copyright!C34)</f>
        <v>Il/Elle aurait</v>
      </c>
      <c r="D34" s="52" t="str">
        <f>CONCATENATE("Il/Elle ",Copyright!D34)</f>
        <v>Il/Elle aimerait</v>
      </c>
      <c r="E34" s="52" t="str">
        <f>CONCATENATE("Il/Elle ",Copyright!E34)</f>
        <v>Il/Elle finirait</v>
      </c>
      <c r="F34" s="52" t="str">
        <f>CONCATENATE("Il/Elle ",Copyright!F34)</f>
        <v>Il/Elle irait</v>
      </c>
      <c r="G34" s="52" t="str">
        <f>CONCATENATE("Il/Elle ",Copyright!H34)</f>
        <v>Il/Elle dirait</v>
      </c>
      <c r="H34" s="52" t="str">
        <f>CONCATENATE("Il/Elle ",Copyright!I34)</f>
        <v>Il/Elle ferait</v>
      </c>
      <c r="I34" s="52" t="str">
        <f>CONCATENATE("Il/Elle ",Copyright!J34)</f>
        <v>Il/Elle partirait</v>
      </c>
      <c r="J34" s="52" t="str">
        <f>CONCATENATE("Il/Elle ",Copyright!L34)</f>
        <v>Il/Elle pourrait</v>
      </c>
      <c r="K34" s="52" t="str">
        <f>CONCATENATE("Il/Elle ",Copyright!M34)</f>
        <v>Il/Elle voudrait</v>
      </c>
      <c r="L34" s="52" t="str">
        <f>CONCATENATE("Il/Elle ",Copyright!N34)</f>
        <v>Il/Elle prendrait</v>
      </c>
      <c r="M34" s="52" t="str">
        <f>CONCATENATE("Il/Elle ",Copyright!O34)</f>
        <v>Il/Elle viendrait</v>
      </c>
    </row>
    <row r="35" spans="1:13" ht="21" customHeight="1">
      <c r="A35" s="120"/>
      <c r="B35" s="52" t="str">
        <f>CONCATENATE("Nous ",Copyright!B35)</f>
        <v>Nous serions</v>
      </c>
      <c r="C35" s="52" t="str">
        <f>CONCATENATE("Nous ",Copyright!C35)</f>
        <v>Nous aurions</v>
      </c>
      <c r="D35" s="52" t="str">
        <f>CONCATENATE("Nous ",Copyright!D35)</f>
        <v>Nous aimerions</v>
      </c>
      <c r="E35" s="52" t="str">
        <f>CONCATENATE("Nous ",Copyright!E35)</f>
        <v>Nous finirions</v>
      </c>
      <c r="F35" s="52" t="str">
        <f>CONCATENATE("Nous ",Copyright!F35)</f>
        <v>Nous irions</v>
      </c>
      <c r="G35" s="52" t="str">
        <f>CONCATENATE("Nous ",Copyright!H35)</f>
        <v>Nous dirions</v>
      </c>
      <c r="H35" s="52" t="str">
        <f>CONCATENATE("Nous ",Copyright!I35)</f>
        <v>Nous ferions</v>
      </c>
      <c r="I35" s="52" t="str">
        <f>CONCATENATE("Nous ",Copyright!J35)</f>
        <v>Nous partirions</v>
      </c>
      <c r="J35" s="52" t="str">
        <f>CONCATENATE("Nous ",Copyright!L35)</f>
        <v>Nous pourrions</v>
      </c>
      <c r="K35" s="52" t="str">
        <f>CONCATENATE("Nous ",Copyright!M35)</f>
        <v>Nous voudrions</v>
      </c>
      <c r="L35" s="52" t="str">
        <f>CONCATENATE("Nous ",Copyright!N35)</f>
        <v>Nous prendrions</v>
      </c>
      <c r="M35" s="52" t="str">
        <f>CONCATENATE("Nous ",Copyright!O35)</f>
        <v>Nous viendrions</v>
      </c>
    </row>
    <row r="36" spans="1:13" ht="21" customHeight="1">
      <c r="A36" s="120"/>
      <c r="B36" s="52" t="str">
        <f>CONCATENATE("Vous ",Copyright!B36)</f>
        <v>Vous seriez</v>
      </c>
      <c r="C36" s="52" t="str">
        <f>CONCATENATE("Vous ",Copyright!C36)</f>
        <v>Vous auriez</v>
      </c>
      <c r="D36" s="52" t="str">
        <f>CONCATENATE("Vous ",Copyright!D36)</f>
        <v>Vous aimeriez</v>
      </c>
      <c r="E36" s="52" t="str">
        <f>CONCATENATE("Vous ",Copyright!E36)</f>
        <v>Vous finiriez</v>
      </c>
      <c r="F36" s="52" t="str">
        <f>CONCATENATE("Vous ",Copyright!F36)</f>
        <v>Vous iriez</v>
      </c>
      <c r="G36" s="52" t="str">
        <f>CONCATENATE("Vous ",Copyright!H36)</f>
        <v>Vous diriez</v>
      </c>
      <c r="H36" s="52" t="str">
        <f>CONCATENATE("Vous ",Copyright!I36)</f>
        <v>Vous feriez</v>
      </c>
      <c r="I36" s="52" t="str">
        <f>CONCATENATE("Vous ",Copyright!J36)</f>
        <v>Vous partiriez</v>
      </c>
      <c r="J36" s="52" t="str">
        <f>CONCATENATE("Vous ",Copyright!L36)</f>
        <v>Vous pourriez</v>
      </c>
      <c r="K36" s="52" t="str">
        <f>CONCATENATE("Vous ",Copyright!M36)</f>
        <v>Vous voudriez</v>
      </c>
      <c r="L36" s="52" t="str">
        <f>CONCATENATE("Vous ",Copyright!N36)</f>
        <v>Vous prendriez</v>
      </c>
      <c r="M36" s="52" t="str">
        <f>CONCATENATE("Vous ",Copyright!O36)</f>
        <v>Vous viendriez</v>
      </c>
    </row>
    <row r="37" spans="1:13" ht="21" customHeight="1" thickBot="1">
      <c r="A37" s="121"/>
      <c r="B37" s="53" t="str">
        <f>CONCATENATE("Ils/Elles ",Copyright!B37)</f>
        <v>Ils/Elles seraient</v>
      </c>
      <c r="C37" s="53" t="str">
        <f>CONCATENATE("Ils/Elles ",Copyright!C37)</f>
        <v>Ils/Elles auraient</v>
      </c>
      <c r="D37" s="53" t="str">
        <f>CONCATENATE("Ils/Elles ",Copyright!D37)</f>
        <v>Ils/Elles aimeraient</v>
      </c>
      <c r="E37" s="53" t="str">
        <f>CONCATENATE("Ils/Elles ",Copyright!E37)</f>
        <v>Ils/Elles finiraient</v>
      </c>
      <c r="F37" s="53" t="str">
        <f>CONCATENATE("Ils/Elles ",Copyright!F37)</f>
        <v>Ils/Elles iraient</v>
      </c>
      <c r="G37" s="53" t="str">
        <f>CONCATENATE("Ils/Elles ",Copyright!H37)</f>
        <v>Ils/Elles diraient</v>
      </c>
      <c r="H37" s="53" t="str">
        <f>CONCATENATE("Ils/Elles ",Copyright!I37)</f>
        <v>Ils/Elles feraient</v>
      </c>
      <c r="I37" s="53" t="str">
        <f>CONCATENATE("Ils/Elles ",Copyright!J37)</f>
        <v>Ils/Elles partiraient</v>
      </c>
      <c r="J37" s="53" t="str">
        <f>CONCATENATE("Ils/Elles ",Copyright!L37)</f>
        <v>Ils/Elles pourraient</v>
      </c>
      <c r="K37" s="53" t="str">
        <f>CONCATENATE("Ils/Elles ",Copyright!M37)</f>
        <v>Ils/Elles voudraient</v>
      </c>
      <c r="L37" s="53" t="str">
        <f>CONCATENATE("Ils/Elles ",Copyright!N37)</f>
        <v>Ils/Elles prendraient</v>
      </c>
      <c r="M37" s="53" t="str">
        <f>CONCATENATE("Ils/Elles ",Copyright!O37)</f>
        <v>Ils/Elles viendraient</v>
      </c>
    </row>
    <row r="38" spans="1:13" ht="21" customHeight="1">
      <c r="A38" s="122" t="s">
        <v>26</v>
      </c>
      <c r="B38" s="54" t="str">
        <f>CONCATENATE("J' ",Copyright!B38)</f>
        <v>J' aurai été</v>
      </c>
      <c r="C38" s="54" t="str">
        <f>CONCATENATE("J' ",Copyright!C38)</f>
        <v>J' aurai eu</v>
      </c>
      <c r="D38" s="54" t="str">
        <f>CONCATENATE("J' ",Copyright!D38)</f>
        <v>J' aurai aimé</v>
      </c>
      <c r="E38" s="54" t="str">
        <f>CONCATENATE("J' ",Copyright!E38)</f>
        <v>J' aurai fini</v>
      </c>
      <c r="F38" s="54" t="str">
        <f>CONCATENATE("Je serai allé(","e)")</f>
        <v>Je serai allé(e)</v>
      </c>
      <c r="G38" s="54" t="str">
        <f>CONCATENATE("J' ",Copyright!H38)</f>
        <v>J' aurai dit</v>
      </c>
      <c r="H38" s="54" t="str">
        <f>CONCATENATE("J' ",Copyright!I38)</f>
        <v>J' aurai fait</v>
      </c>
      <c r="I38" s="54" t="str">
        <f>CONCATENATE("Je serai parti(","e)")</f>
        <v>Je serai parti(e)</v>
      </c>
      <c r="J38" s="54" t="str">
        <f>CONCATENATE("J' ",Copyright!L38)</f>
        <v>J' aurai pu</v>
      </c>
      <c r="K38" s="54" t="str">
        <f>CONCATENATE("J' ",Copyright!M38)</f>
        <v>J' aurai voulu</v>
      </c>
      <c r="L38" s="54" t="str">
        <f>CONCATENATE("J' ",Copyright!N38)</f>
        <v>J' aurai pris</v>
      </c>
      <c r="M38" s="54" t="str">
        <f>CONCATENATE("Je serai venu(","e)")</f>
        <v>Je serai venu(e)</v>
      </c>
    </row>
    <row r="39" spans="1:13" ht="21" customHeight="1">
      <c r="A39" s="123"/>
      <c r="B39" s="55" t="str">
        <f>CONCATENATE("Tu ",Copyright!B39)</f>
        <v>Tu auras été</v>
      </c>
      <c r="C39" s="55" t="str">
        <f>CONCATENATE("Tu ",Copyright!C39)</f>
        <v>Tu auras eu</v>
      </c>
      <c r="D39" s="55" t="str">
        <f>CONCATENATE("Tu ",Copyright!D39)</f>
        <v>Tu auras aimé</v>
      </c>
      <c r="E39" s="55" t="str">
        <f>CONCATENATE("Tu ",Copyright!E39)</f>
        <v>Tu auras fini</v>
      </c>
      <c r="F39" s="55" t="str">
        <f>CONCATENATE("Tu seras allé(","e)")</f>
        <v>Tu seras allé(e)</v>
      </c>
      <c r="G39" s="55" t="str">
        <f>CONCATENATE("Tu ",Copyright!H39)</f>
        <v>Tu auras dit</v>
      </c>
      <c r="H39" s="55" t="str">
        <f>CONCATENATE("Tu ",Copyright!I39)</f>
        <v>Tu auras fait</v>
      </c>
      <c r="I39" s="55" t="str">
        <f>CONCATENATE("Tu seras parti(","e)")</f>
        <v>Tu seras parti(e)</v>
      </c>
      <c r="J39" s="55" t="str">
        <f>CONCATENATE("Tu ",Copyright!L39)</f>
        <v>Tu auras pu</v>
      </c>
      <c r="K39" s="55" t="str">
        <f>CONCATENATE("Tu ",Copyright!M39)</f>
        <v>Tu auras voulu</v>
      </c>
      <c r="L39" s="55" t="str">
        <f>CONCATENATE("Tu ",Copyright!N39)</f>
        <v>Tu auras pris</v>
      </c>
      <c r="M39" s="55" t="str">
        <f>CONCATENATE("Tu seras venu(","e)")</f>
        <v>Tu seras venu(e)</v>
      </c>
    </row>
    <row r="40" spans="1:13" ht="21" customHeight="1">
      <c r="A40" s="123"/>
      <c r="B40" s="55" t="str">
        <f>CONCATENATE("Il/Elle ",Copyright!B40)</f>
        <v>Il/Elle aura été</v>
      </c>
      <c r="C40" s="55" t="str">
        <f>CONCATENATE("Il/Elle ",Copyright!C40)</f>
        <v>Il/Elle aura eu</v>
      </c>
      <c r="D40" s="55" t="str">
        <f>CONCATENATE("Il/Elle ",Copyright!D40)</f>
        <v>Il/Elle aura aimé</v>
      </c>
      <c r="E40" s="55" t="str">
        <f>CONCATENATE("Il/Elle ",Copyright!E40)</f>
        <v>Il/Elle aura fini</v>
      </c>
      <c r="F40" s="55" t="str">
        <f>CONCATENATE("Il/Elle sera allé(","e)")</f>
        <v>Il/Elle sera allé(e)</v>
      </c>
      <c r="G40" s="55" t="str">
        <f>CONCATENATE("Il/Elle ",Copyright!H40)</f>
        <v>Il/Elle aura dit</v>
      </c>
      <c r="H40" s="55" t="str">
        <f>CONCATENATE("Il/Elle ",Copyright!I40)</f>
        <v>Il/Elle aura fait</v>
      </c>
      <c r="I40" s="55" t="str">
        <f>CONCATENATE("Il/Elle sera parti(","e)")</f>
        <v>Il/Elle sera parti(e)</v>
      </c>
      <c r="J40" s="55" t="str">
        <f>CONCATENATE("Il/Elle ",Copyright!L40)</f>
        <v>Il/Elle aura pu</v>
      </c>
      <c r="K40" s="55" t="str">
        <f>CONCATENATE("Il/Elle ",Copyright!M40)</f>
        <v>Il/Elle aura voulu</v>
      </c>
      <c r="L40" s="55" t="str">
        <f>CONCATENATE("Il/Elle ",Copyright!N40)</f>
        <v>Il/Elle aura pris</v>
      </c>
      <c r="M40" s="55" t="str">
        <f>CONCATENATE("Il/Elle sera venu(","e)")</f>
        <v>Il/Elle sera venu(e)</v>
      </c>
    </row>
    <row r="41" spans="1:13" ht="21" customHeight="1">
      <c r="A41" s="123"/>
      <c r="B41" s="55" t="str">
        <f>CONCATENATE("Nous ",Copyright!B41)</f>
        <v>Nous aurons été</v>
      </c>
      <c r="C41" s="55" t="str">
        <f>CONCATENATE("Nous ",Copyright!C41)</f>
        <v>Nous aurons eu</v>
      </c>
      <c r="D41" s="55" t="str">
        <f>CONCATENATE("Nous ",Copyright!D41)</f>
        <v>Nous aurons aimé</v>
      </c>
      <c r="E41" s="55" t="str">
        <f>CONCATENATE("Nous ",Copyright!E41)</f>
        <v>Nous aurons fini</v>
      </c>
      <c r="F41" s="55" t="str">
        <f>CONCATENATE("Nous serons allé(","e)s")</f>
        <v>Nous serons allé(e)s</v>
      </c>
      <c r="G41" s="55" t="str">
        <f>CONCATENATE("Nous ",Copyright!H41)</f>
        <v>Nous aurons dit</v>
      </c>
      <c r="H41" s="55" t="str">
        <f>CONCATENATE("Nous ",Copyright!I41)</f>
        <v>Nous aurons fait</v>
      </c>
      <c r="I41" s="55" t="str">
        <f>CONCATENATE("Nous serons parti(","e)s")</f>
        <v>Nous serons parti(e)s</v>
      </c>
      <c r="J41" s="55" t="str">
        <f>CONCATENATE("Nous ",Copyright!L41)</f>
        <v>Nous aurons pu</v>
      </c>
      <c r="K41" s="55" t="str">
        <f>CONCATENATE("Nous ",Copyright!M41)</f>
        <v>Nous aurons voulu</v>
      </c>
      <c r="L41" s="55" t="str">
        <f>CONCATENATE("Nous ",Copyright!N41)</f>
        <v>Nous aurons pris</v>
      </c>
      <c r="M41" s="55" t="str">
        <f>CONCATENATE("Nous serons venu(","e)s")</f>
        <v>Nous serons venu(e)s</v>
      </c>
    </row>
    <row r="42" spans="1:13" ht="21" customHeight="1">
      <c r="A42" s="123"/>
      <c r="B42" s="55" t="str">
        <f>CONCATENATE("Vous ",Copyright!B42)</f>
        <v>Vous aurez été</v>
      </c>
      <c r="C42" s="55" t="str">
        <f>CONCATENATE("Vous ",Copyright!C42)</f>
        <v>Vous aurez eu</v>
      </c>
      <c r="D42" s="55" t="str">
        <f>CONCATENATE("Vous ",Copyright!D42)</f>
        <v>Vous aurez aimé</v>
      </c>
      <c r="E42" s="55" t="str">
        <f>CONCATENATE("Vous ",Copyright!E42)</f>
        <v>Vous aurez fini</v>
      </c>
      <c r="F42" s="55" t="str">
        <f>CONCATENATE("Vous serez allé(","e)s")</f>
        <v>Vous serez allé(e)s</v>
      </c>
      <c r="G42" s="55" t="str">
        <f>CONCATENATE("Vous ",Copyright!H42)</f>
        <v>Vous aurez dit</v>
      </c>
      <c r="H42" s="55" t="str">
        <f>CONCATENATE("Vous ",Copyright!I42)</f>
        <v>Vous aurez fait</v>
      </c>
      <c r="I42" s="55" t="str">
        <f>CONCATENATE("Vous serez parti(","e)s")</f>
        <v>Vous serez parti(e)s</v>
      </c>
      <c r="J42" s="55" t="str">
        <f>CONCATENATE("Vous ",Copyright!L42)</f>
        <v>Vous aurez pu</v>
      </c>
      <c r="K42" s="55" t="str">
        <f>CONCATENATE("Vous ",Copyright!M42)</f>
        <v>Vous aurez voulu</v>
      </c>
      <c r="L42" s="55" t="str">
        <f>CONCATENATE("Vous ",Copyright!N42)</f>
        <v>Vous aurez pris</v>
      </c>
      <c r="M42" s="55" t="str">
        <f>CONCATENATE("Vous serez venu(","e)s")</f>
        <v>Vous serez venu(e)s</v>
      </c>
    </row>
    <row r="43" spans="1:13" ht="21" customHeight="1" thickBot="1">
      <c r="A43" s="124"/>
      <c r="B43" s="56" t="str">
        <f>CONCATENATE("Ils/Elles ",Copyright!B43)</f>
        <v>Ils/Elles auront été</v>
      </c>
      <c r="C43" s="56" t="str">
        <f>CONCATENATE("Ils/Elles ",Copyright!C43)</f>
        <v>Ils/Elles auront eu</v>
      </c>
      <c r="D43" s="56" t="str">
        <f>CONCATENATE("Ils/Elles ",Copyright!D43)</f>
        <v>Ils/Elles auront aimé</v>
      </c>
      <c r="E43" s="56" t="str">
        <f>CONCATENATE("Ils/Elles ",Copyright!E43)</f>
        <v>Ils/Elles auront fini</v>
      </c>
      <c r="F43" s="56" t="str">
        <f>CONCATENATE("Ils/Elles seront allé(","e)s")</f>
        <v>Ils/Elles seront allé(e)s</v>
      </c>
      <c r="G43" s="56" t="str">
        <f>CONCATENATE("Ils/Elles ",Copyright!H43)</f>
        <v>Ils/Elles auront dit</v>
      </c>
      <c r="H43" s="56" t="str">
        <f>CONCATENATE("Ils/Elles ",Copyright!I43)</f>
        <v>Ils/Elles auront fait</v>
      </c>
      <c r="I43" s="56" t="str">
        <f>CONCATENATE("Ils/Elles seront parti(","e)s")</f>
        <v>Ils/Elles seront parti(e)s</v>
      </c>
      <c r="J43" s="56" t="str">
        <f>CONCATENATE("Ils/Elles ",Copyright!L43)</f>
        <v>Ils/Elles auront pu</v>
      </c>
      <c r="K43" s="56" t="str">
        <f>CONCATENATE("Ils/Elles ",Copyright!M43)</f>
        <v>Ils/Elles auront voulu</v>
      </c>
      <c r="L43" s="56" t="str">
        <f>CONCATENATE("Ils/Elles ",Copyright!N43)</f>
        <v>Ils/Elles auront pris</v>
      </c>
      <c r="M43" s="56" t="str">
        <f>CONCATENATE("Ils/Elles seront venu(","e)s")</f>
        <v>Ils/Elles seront venu(e)s</v>
      </c>
    </row>
    <row r="44" spans="1:13" ht="21" customHeight="1">
      <c r="A44" s="125" t="s">
        <v>613</v>
      </c>
      <c r="B44" s="57" t="str">
        <f>CONCATENATE("J' ",Copyright!B44)</f>
        <v>J' avais été</v>
      </c>
      <c r="C44" s="57" t="str">
        <f>CONCATENATE("J' ",Copyright!C44)</f>
        <v>J' avais eu</v>
      </c>
      <c r="D44" s="57" t="str">
        <f>CONCATENATE("J' ",Copyright!D44)</f>
        <v>J' avais aimé</v>
      </c>
      <c r="E44" s="57" t="str">
        <f>CONCATENATE("J' ",Copyright!E44)</f>
        <v>J' avais fini</v>
      </c>
      <c r="F44" s="57" t="str">
        <f>CONCATENATE("J'étais allé(","e)")</f>
        <v>J'étais allé(e)</v>
      </c>
      <c r="G44" s="57" t="str">
        <f>CONCATENATE("J' ",Copyright!H44)</f>
        <v>J' avais dit</v>
      </c>
      <c r="H44" s="57" t="str">
        <f>CONCATENATE("J' ",Copyright!I44)</f>
        <v>J' avais fait</v>
      </c>
      <c r="I44" s="57" t="str">
        <f>CONCATENATE("J'étais parti(","e)")</f>
        <v>J'étais parti(e)</v>
      </c>
      <c r="J44" s="57" t="str">
        <f>CONCATENATE("J' ",Copyright!L44)</f>
        <v>J' avais pu</v>
      </c>
      <c r="K44" s="57" t="str">
        <f>CONCATENATE("J' ",Copyright!M44)</f>
        <v>J' avais voulu</v>
      </c>
      <c r="L44" s="57" t="str">
        <f>CONCATENATE("J' ",Copyright!N44)</f>
        <v>J' avais pris</v>
      </c>
      <c r="M44" s="57" t="str">
        <f>CONCATENATE("J'étais venu(","e)")</f>
        <v>J'étais venu(e)</v>
      </c>
    </row>
    <row r="45" spans="1:13" ht="21" customHeight="1">
      <c r="A45" s="126"/>
      <c r="B45" s="58" t="str">
        <f>CONCATENATE("Tu ",Copyright!B45)</f>
        <v>Tu avais été</v>
      </c>
      <c r="C45" s="58" t="str">
        <f>CONCATENATE("Tu ",Copyright!C45)</f>
        <v>Tu avais eu</v>
      </c>
      <c r="D45" s="58" t="str">
        <f>CONCATENATE("Tu ",Copyright!D45)</f>
        <v>Tu avais aimé</v>
      </c>
      <c r="E45" s="58" t="str">
        <f>CONCATENATE("Tu ",Copyright!E45)</f>
        <v>Tu avais fini</v>
      </c>
      <c r="F45" s="58" t="str">
        <f>CONCATENATE("Tu étais allé(","e)")</f>
        <v>Tu étais allé(e)</v>
      </c>
      <c r="G45" s="58" t="str">
        <f>CONCATENATE("Tu ",Copyright!H45)</f>
        <v>Tu avais dit</v>
      </c>
      <c r="H45" s="58" t="str">
        <f>CONCATENATE("Tu ",Copyright!I45)</f>
        <v>Tu avais fait</v>
      </c>
      <c r="I45" s="58" t="str">
        <f>CONCATENATE("Tu étais parti(","e)")</f>
        <v>Tu étais parti(e)</v>
      </c>
      <c r="J45" s="58" t="str">
        <f>CONCATENATE("Tu ",Copyright!L45)</f>
        <v>Tu avais pu</v>
      </c>
      <c r="K45" s="58" t="str">
        <f>CONCATENATE("Tu ",Copyright!M45)</f>
        <v>Tu avais voulu</v>
      </c>
      <c r="L45" s="58" t="str">
        <f>CONCATENATE("Tu ",Copyright!N45)</f>
        <v>Tu avais pris</v>
      </c>
      <c r="M45" s="58" t="str">
        <f>CONCATENATE("Tu étais venu(","e)")</f>
        <v>Tu étais venu(e)</v>
      </c>
    </row>
    <row r="46" spans="1:13" ht="21" customHeight="1">
      <c r="A46" s="126"/>
      <c r="B46" s="58" t="str">
        <f>CONCATENATE("Il/Elle ",Copyright!B46)</f>
        <v>Il/Elle avait été</v>
      </c>
      <c r="C46" s="58" t="str">
        <f>CONCATENATE("Il/Elle ",Copyright!C46)</f>
        <v>Il/Elle avait eu</v>
      </c>
      <c r="D46" s="58" t="str">
        <f>CONCATENATE("Il/Elle ",Copyright!D46)</f>
        <v>Il/Elle avait aimé</v>
      </c>
      <c r="E46" s="58" t="str">
        <f>CONCATENATE("Il/Elle ",Copyright!E46)</f>
        <v>Il/Elle avait fini</v>
      </c>
      <c r="F46" s="58" t="str">
        <f>CONCATENATE("Il/Elle était allé(","e)")</f>
        <v>Il/Elle était allé(e)</v>
      </c>
      <c r="G46" s="58" t="str">
        <f>CONCATENATE("Il/Elle ",Copyright!H46)</f>
        <v>Il/Elle avait dit</v>
      </c>
      <c r="H46" s="58" t="str">
        <f>CONCATENATE("Il/Elle ",Copyright!I46)</f>
        <v>Il/Elle avait fait</v>
      </c>
      <c r="I46" s="58" t="str">
        <f>CONCATENATE("Il/Elle était parti(","e)")</f>
        <v>Il/Elle était parti(e)</v>
      </c>
      <c r="J46" s="58" t="str">
        <f>CONCATENATE("Il/Elle ",Copyright!L46)</f>
        <v>Il/Elle avait pu</v>
      </c>
      <c r="K46" s="58" t="str">
        <f>CONCATENATE("Il/Elle ",Copyright!M46)</f>
        <v>Il/Elle avait voulu</v>
      </c>
      <c r="L46" s="58" t="str">
        <f>CONCATENATE("Il/Elle ",Copyright!N46)</f>
        <v>Il/Elle avait pris</v>
      </c>
      <c r="M46" s="58" t="str">
        <f>CONCATENATE("Il/Elle était venu(","e)")</f>
        <v>Il/Elle était venu(e)</v>
      </c>
    </row>
    <row r="47" spans="1:13" ht="21" customHeight="1">
      <c r="A47" s="126"/>
      <c r="B47" s="58" t="str">
        <f>CONCATENATE("Nous ",Copyright!B47)</f>
        <v>Nous avions été</v>
      </c>
      <c r="C47" s="58" t="str">
        <f>CONCATENATE("Nous ",Copyright!C47)</f>
        <v>Nous avions eu</v>
      </c>
      <c r="D47" s="58" t="str">
        <f>CONCATENATE("Nous ",Copyright!D47)</f>
        <v>Nous avions aimé</v>
      </c>
      <c r="E47" s="58" t="str">
        <f>CONCATENATE("Nous ",Copyright!E47)</f>
        <v>Nous avions fini</v>
      </c>
      <c r="F47" s="58" t="str">
        <f>CONCATENATE("Nous étions allé(","e)s")</f>
        <v>Nous étions allé(e)s</v>
      </c>
      <c r="G47" s="58" t="str">
        <f>CONCATENATE("Nous ",Copyright!H47)</f>
        <v>Nous avions dit</v>
      </c>
      <c r="H47" s="58" t="str">
        <f>CONCATENATE("Nous ",Copyright!I47)</f>
        <v>Nous avions fait</v>
      </c>
      <c r="I47" s="58" t="str">
        <f>CONCATENATE("Nous étions parti(","e)s")</f>
        <v>Nous étions parti(e)s</v>
      </c>
      <c r="J47" s="58" t="str">
        <f>CONCATENATE("Nous ",Copyright!L47)</f>
        <v>Nous avions pu</v>
      </c>
      <c r="K47" s="58" t="str">
        <f>CONCATENATE("Nous ",Copyright!M47)</f>
        <v>Nous avions voulu</v>
      </c>
      <c r="L47" s="58" t="str">
        <f>CONCATENATE("Nous ",Copyright!N47)</f>
        <v>Nous avions pris</v>
      </c>
      <c r="M47" s="58" t="str">
        <f>CONCATENATE("Nous étions venu(","e)s")</f>
        <v>Nous étions venu(e)s</v>
      </c>
    </row>
    <row r="48" spans="1:13" ht="21" customHeight="1">
      <c r="A48" s="126"/>
      <c r="B48" s="58" t="str">
        <f>CONCATENATE("Vous ",Copyright!B48)</f>
        <v>Vous aviez été</v>
      </c>
      <c r="C48" s="58" t="str">
        <f>CONCATENATE("Vous ",Copyright!C48)</f>
        <v>Vous aviez eu</v>
      </c>
      <c r="D48" s="58" t="str">
        <f>CONCATENATE("Vous ",Copyright!D48)</f>
        <v>Vous aviez aimé</v>
      </c>
      <c r="E48" s="58" t="str">
        <f>CONCATENATE("Vous ",Copyright!E48)</f>
        <v>Vous aviez fini</v>
      </c>
      <c r="F48" s="58" t="str">
        <f>CONCATENATE("Vous étiez allé(","e)s")</f>
        <v>Vous étiez allé(e)s</v>
      </c>
      <c r="G48" s="58" t="str">
        <f>CONCATENATE("Vous ",Copyright!H48)</f>
        <v>Vous aviez dit</v>
      </c>
      <c r="H48" s="58" t="str">
        <f>CONCATENATE("Vous ",Copyright!I48)</f>
        <v>Vous aviez fait</v>
      </c>
      <c r="I48" s="58" t="str">
        <f>CONCATENATE("Vous étiez parti(","e)s")</f>
        <v>Vous étiez parti(e)s</v>
      </c>
      <c r="J48" s="58" t="str">
        <f>CONCATENATE("Vous ",Copyright!L48)</f>
        <v>Vous aviez pu</v>
      </c>
      <c r="K48" s="58" t="str">
        <f>CONCATENATE("Vous ",Copyright!M48)</f>
        <v>Vous aviez voulu</v>
      </c>
      <c r="L48" s="58" t="str">
        <f>CONCATENATE("Vous ",Copyright!N48)</f>
        <v>Vous aviez pris</v>
      </c>
      <c r="M48" s="58" t="str">
        <f>CONCATENATE("Vous étiez venu(","e)s")</f>
        <v>Vous étiez venu(e)s</v>
      </c>
    </row>
    <row r="49" spans="1:13" ht="21" customHeight="1" thickBot="1">
      <c r="A49" s="127"/>
      <c r="B49" s="59" t="str">
        <f>CONCATENATE("Ils/Elles ",Copyright!B49)</f>
        <v>Ils/Elles avaient été</v>
      </c>
      <c r="C49" s="59" t="str">
        <f>CONCATENATE("Ils/Elles ",Copyright!C49)</f>
        <v>Ils/Elles avaient eu</v>
      </c>
      <c r="D49" s="59" t="str">
        <f>CONCATENATE("Ils/Elles ",Copyright!D49)</f>
        <v>Ils/Elles avaient aimé</v>
      </c>
      <c r="E49" s="59" t="str">
        <f>CONCATENATE("Ils/Elles ",Copyright!E49)</f>
        <v>Ils/Elles avaient fini</v>
      </c>
      <c r="F49" s="59" t="str">
        <f>CONCATENATE("Ils/Elles étaient allé(","e)s")</f>
        <v>Ils/Elles étaient allé(e)s</v>
      </c>
      <c r="G49" s="59" t="str">
        <f>CONCATENATE("Ils/Elles ",Copyright!H49)</f>
        <v>Ils/Elles avaient dit</v>
      </c>
      <c r="H49" s="59" t="str">
        <f>CONCATENATE("Ils/Elles ",Copyright!I49)</f>
        <v>Ils/Elles avaient fait</v>
      </c>
      <c r="I49" s="59" t="str">
        <f>CONCATENATE("Ils/Elles étaient parti(","e)s")</f>
        <v>Ils/Elles étaient parti(e)s</v>
      </c>
      <c r="J49" s="59" t="str">
        <f>CONCATENATE("Ils/Elles ",Copyright!L49)</f>
        <v>Ils/Elles avaient pu</v>
      </c>
      <c r="K49" s="59" t="str">
        <f>CONCATENATE("Ils/Elles ",Copyright!M49)</f>
        <v>Ils/Elles avaient voulu</v>
      </c>
      <c r="L49" s="59" t="str">
        <f>CONCATENATE("Ils/Elles ",Copyright!N49)</f>
        <v>Ils/Elles avaient pris</v>
      </c>
      <c r="M49" s="59" t="str">
        <f>CONCATENATE("Ils/Elles étaient venu(","e)s")</f>
        <v>Ils/Elles étaient venu(e)s</v>
      </c>
    </row>
  </sheetData>
  <sheetProtection password="DC7F" sheet="1" objects="1" scenarios="1" selectLockedCells="1"/>
  <mergeCells count="8">
    <mergeCell ref="A38:A43"/>
    <mergeCell ref="A44:A49"/>
    <mergeCell ref="A2:A7"/>
    <mergeCell ref="A8:A13"/>
    <mergeCell ref="A14:A19"/>
    <mergeCell ref="A20:A25"/>
    <mergeCell ref="A26:A31"/>
    <mergeCell ref="A32:A37"/>
  </mergeCells>
  <hyperlinks>
    <hyperlink ref="A1" location="'LE CONJUGUEUR'!A1" display="RETOUR"/>
  </hyperlinks>
  <printOptions/>
  <pageMargins left="0.787401575" right="0.787401575" top="0.984251969" bottom="0.984251969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showGridLines="0" showRowColHeaders="0" zoomScalePageLayoutView="0" workbookViewId="0" topLeftCell="S1">
      <selection activeCell="AB8" sqref="AB8"/>
    </sheetView>
  </sheetViews>
  <sheetFormatPr defaultColWidth="11.421875" defaultRowHeight="12.75"/>
  <cols>
    <col min="1" max="1" width="5.57421875" style="0" hidden="1" customWidth="1"/>
    <col min="2" max="6" width="14.28125" style="0" hidden="1" customWidth="1"/>
    <col min="7" max="7" width="17.7109375" style="0" hidden="1" customWidth="1"/>
    <col min="8" max="9" width="14.28125" style="0" hidden="1" customWidth="1"/>
    <col min="10" max="11" width="17.00390625" style="0" hidden="1" customWidth="1"/>
    <col min="12" max="14" width="14.28125" style="0" hidden="1" customWidth="1"/>
    <col min="15" max="15" width="17.57421875" style="0" hidden="1" customWidth="1"/>
    <col min="16" max="16" width="18.28125" style="0" hidden="1" customWidth="1"/>
    <col min="17" max="18" width="0" style="0" hidden="1" customWidth="1"/>
    <col min="19" max="16384" width="8.8515625" style="0" customWidth="1"/>
  </cols>
  <sheetData>
    <row r="1" spans="1:19" ht="20.25" thickBot="1">
      <c r="A1" s="1"/>
      <c r="B1" s="2" t="s">
        <v>4</v>
      </c>
      <c r="C1" s="2" t="s">
        <v>2</v>
      </c>
      <c r="D1" s="2" t="s">
        <v>3</v>
      </c>
      <c r="E1" s="2" t="s">
        <v>5</v>
      </c>
      <c r="F1" s="2" t="s">
        <v>0</v>
      </c>
      <c r="G1" s="2"/>
      <c r="H1" s="2" t="s">
        <v>1</v>
      </c>
      <c r="I1" s="29" t="s">
        <v>6</v>
      </c>
      <c r="J1" s="30" t="s">
        <v>7</v>
      </c>
      <c r="K1" s="30"/>
      <c r="L1" s="30" t="s">
        <v>8</v>
      </c>
      <c r="M1" s="30" t="s">
        <v>9</v>
      </c>
      <c r="N1" s="30" t="s">
        <v>10</v>
      </c>
      <c r="O1" s="30" t="s">
        <v>11</v>
      </c>
      <c r="P1" s="32"/>
      <c r="S1" t="s">
        <v>598</v>
      </c>
    </row>
    <row r="2" spans="1:16" ht="15">
      <c r="A2" s="128" t="s">
        <v>20</v>
      </c>
      <c r="B2" s="7" t="s">
        <v>55</v>
      </c>
      <c r="C2" s="7" t="s">
        <v>27</v>
      </c>
      <c r="D2" s="7" t="s">
        <v>43</v>
      </c>
      <c r="E2" s="7" t="s">
        <v>38</v>
      </c>
      <c r="F2" s="7" t="s">
        <v>61</v>
      </c>
      <c r="G2" s="7">
        <v>999992</v>
      </c>
      <c r="H2" s="7" t="s">
        <v>67</v>
      </c>
      <c r="I2" s="7" t="s">
        <v>72</v>
      </c>
      <c r="J2" s="7" t="s">
        <v>77</v>
      </c>
      <c r="K2" s="7">
        <v>999992</v>
      </c>
      <c r="L2" s="7" t="s">
        <v>82</v>
      </c>
      <c r="M2" s="7" t="s">
        <v>87</v>
      </c>
      <c r="N2" s="7" t="s">
        <v>92</v>
      </c>
      <c r="O2" s="7" t="s">
        <v>97</v>
      </c>
      <c r="P2" s="7">
        <v>999992</v>
      </c>
    </row>
    <row r="3" spans="1:16" ht="15">
      <c r="A3" s="129"/>
      <c r="B3" s="8" t="s">
        <v>56</v>
      </c>
      <c r="C3" s="7" t="s">
        <v>28</v>
      </c>
      <c r="D3" s="7" t="s">
        <v>44</v>
      </c>
      <c r="E3" s="7" t="s">
        <v>38</v>
      </c>
      <c r="F3" s="7" t="s">
        <v>62</v>
      </c>
      <c r="G3" s="7">
        <v>999992</v>
      </c>
      <c r="H3" s="7" t="s">
        <v>67</v>
      </c>
      <c r="I3" s="7" t="s">
        <v>72</v>
      </c>
      <c r="J3" s="7" t="s">
        <v>77</v>
      </c>
      <c r="K3" s="7">
        <v>999992</v>
      </c>
      <c r="L3" s="7" t="s">
        <v>82</v>
      </c>
      <c r="M3" s="7" t="s">
        <v>87</v>
      </c>
      <c r="N3" s="7" t="s">
        <v>92</v>
      </c>
      <c r="O3" s="7" t="s">
        <v>97</v>
      </c>
      <c r="P3" s="7">
        <v>999992</v>
      </c>
    </row>
    <row r="4" spans="1:16" ht="15">
      <c r="A4" s="129"/>
      <c r="B4" s="7" t="s">
        <v>57</v>
      </c>
      <c r="C4" s="7" t="s">
        <v>29</v>
      </c>
      <c r="D4" s="7" t="s">
        <v>43</v>
      </c>
      <c r="E4" s="7" t="s">
        <v>39</v>
      </c>
      <c r="F4" s="7" t="s">
        <v>63</v>
      </c>
      <c r="G4" s="7">
        <v>999992</v>
      </c>
      <c r="H4" s="7" t="s">
        <v>68</v>
      </c>
      <c r="I4" s="7" t="s">
        <v>73</v>
      </c>
      <c r="J4" s="7" t="s">
        <v>78</v>
      </c>
      <c r="K4" s="7">
        <v>999992</v>
      </c>
      <c r="L4" s="7" t="s">
        <v>83</v>
      </c>
      <c r="M4" s="7" t="s">
        <v>88</v>
      </c>
      <c r="N4" s="7" t="s">
        <v>93</v>
      </c>
      <c r="O4" s="7" t="s">
        <v>98</v>
      </c>
      <c r="P4" s="7">
        <v>999992</v>
      </c>
    </row>
    <row r="5" spans="1:16" ht="15">
      <c r="A5" s="129"/>
      <c r="B5" s="7" t="s">
        <v>58</v>
      </c>
      <c r="C5" s="7" t="s">
        <v>30</v>
      </c>
      <c r="D5" s="7" t="s">
        <v>45</v>
      </c>
      <c r="E5" s="7" t="s">
        <v>40</v>
      </c>
      <c r="F5" s="7" t="s">
        <v>64</v>
      </c>
      <c r="G5" s="7">
        <v>999992</v>
      </c>
      <c r="H5" s="7" t="s">
        <v>69</v>
      </c>
      <c r="I5" s="7" t="s">
        <v>74</v>
      </c>
      <c r="J5" s="7" t="s">
        <v>79</v>
      </c>
      <c r="K5" s="7">
        <v>999992</v>
      </c>
      <c r="L5" s="7" t="s">
        <v>84</v>
      </c>
      <c r="M5" s="7" t="s">
        <v>89</v>
      </c>
      <c r="N5" s="7" t="s">
        <v>94</v>
      </c>
      <c r="O5" s="7" t="s">
        <v>99</v>
      </c>
      <c r="P5" s="7">
        <v>999992</v>
      </c>
    </row>
    <row r="6" spans="1:16" ht="15">
      <c r="A6" s="129"/>
      <c r="B6" s="7" t="s">
        <v>59</v>
      </c>
      <c r="C6" s="7" t="s">
        <v>31</v>
      </c>
      <c r="D6" s="7" t="s">
        <v>46</v>
      </c>
      <c r="E6" s="7" t="s">
        <v>41</v>
      </c>
      <c r="F6" s="7" t="s">
        <v>65</v>
      </c>
      <c r="G6" s="7">
        <v>999992</v>
      </c>
      <c r="H6" s="7" t="s">
        <v>70</v>
      </c>
      <c r="I6" s="7" t="s">
        <v>75</v>
      </c>
      <c r="J6" s="7" t="s">
        <v>80</v>
      </c>
      <c r="K6" s="7">
        <v>999992</v>
      </c>
      <c r="L6" s="7" t="s">
        <v>85</v>
      </c>
      <c r="M6" s="7" t="s">
        <v>90</v>
      </c>
      <c r="N6" s="7" t="s">
        <v>95</v>
      </c>
      <c r="O6" s="7" t="s">
        <v>101</v>
      </c>
      <c r="P6" s="7">
        <v>999992</v>
      </c>
    </row>
    <row r="7" spans="1:16" ht="15" thickBot="1">
      <c r="A7" s="130"/>
      <c r="B7" s="7" t="s">
        <v>60</v>
      </c>
      <c r="C7" s="7" t="s">
        <v>32</v>
      </c>
      <c r="D7" s="7" t="s">
        <v>47</v>
      </c>
      <c r="E7" s="7" t="s">
        <v>42</v>
      </c>
      <c r="F7" s="7" t="s">
        <v>66</v>
      </c>
      <c r="G7" s="7">
        <v>999992</v>
      </c>
      <c r="H7" s="7" t="s">
        <v>71</v>
      </c>
      <c r="I7" s="7" t="s">
        <v>76</v>
      </c>
      <c r="J7" s="7" t="s">
        <v>81</v>
      </c>
      <c r="K7" s="7">
        <v>999992</v>
      </c>
      <c r="L7" s="7" t="s">
        <v>86</v>
      </c>
      <c r="M7" s="7" t="s">
        <v>91</v>
      </c>
      <c r="N7" s="7" t="s">
        <v>96</v>
      </c>
      <c r="O7" s="7" t="s">
        <v>100</v>
      </c>
      <c r="P7" s="7">
        <v>999992</v>
      </c>
    </row>
    <row r="8" spans="1:16" ht="15">
      <c r="A8" s="131" t="s">
        <v>21</v>
      </c>
      <c r="B8" s="3" t="s">
        <v>103</v>
      </c>
      <c r="C8" s="3" t="s">
        <v>109</v>
      </c>
      <c r="D8" s="3" t="s">
        <v>115</v>
      </c>
      <c r="E8" s="3" t="s">
        <v>121</v>
      </c>
      <c r="F8" s="3" t="s">
        <v>127</v>
      </c>
      <c r="G8" s="7">
        <v>999992</v>
      </c>
      <c r="H8" s="3" t="s">
        <v>133</v>
      </c>
      <c r="I8" s="3" t="s">
        <v>139</v>
      </c>
      <c r="J8" s="3" t="s">
        <v>145</v>
      </c>
      <c r="K8" s="7">
        <v>999992</v>
      </c>
      <c r="L8" s="3" t="s">
        <v>151</v>
      </c>
      <c r="M8" s="3" t="s">
        <v>156</v>
      </c>
      <c r="N8" s="3" t="s">
        <v>162</v>
      </c>
      <c r="O8" s="3" t="s">
        <v>168</v>
      </c>
      <c r="P8" s="7">
        <v>999992</v>
      </c>
    </row>
    <row r="9" spans="1:16" ht="15">
      <c r="A9" s="132"/>
      <c r="B9" s="4" t="s">
        <v>104</v>
      </c>
      <c r="C9" s="5" t="s">
        <v>110</v>
      </c>
      <c r="D9" s="5" t="s">
        <v>116</v>
      </c>
      <c r="E9" s="5" t="s">
        <v>122</v>
      </c>
      <c r="F9" s="5" t="s">
        <v>128</v>
      </c>
      <c r="G9" s="7">
        <v>999992</v>
      </c>
      <c r="H9" s="5" t="s">
        <v>134</v>
      </c>
      <c r="I9" s="5" t="s">
        <v>140</v>
      </c>
      <c r="J9" s="5" t="s">
        <v>146</v>
      </c>
      <c r="K9" s="7">
        <v>999992</v>
      </c>
      <c r="L9" s="5" t="s">
        <v>152</v>
      </c>
      <c r="M9" s="5" t="s">
        <v>157</v>
      </c>
      <c r="N9" s="5" t="s">
        <v>163</v>
      </c>
      <c r="O9" s="5" t="s">
        <v>169</v>
      </c>
      <c r="P9" s="7">
        <v>999992</v>
      </c>
    </row>
    <row r="10" spans="1:16" ht="15">
      <c r="A10" s="132"/>
      <c r="B10" s="5" t="s">
        <v>105</v>
      </c>
      <c r="C10" s="5" t="s">
        <v>111</v>
      </c>
      <c r="D10" s="5" t="s">
        <v>117</v>
      </c>
      <c r="E10" s="5" t="s">
        <v>123</v>
      </c>
      <c r="F10" s="5" t="s">
        <v>129</v>
      </c>
      <c r="G10" s="7">
        <v>999992</v>
      </c>
      <c r="H10" s="5" t="s">
        <v>135</v>
      </c>
      <c r="I10" s="5" t="s">
        <v>141</v>
      </c>
      <c r="J10" s="5" t="s">
        <v>147</v>
      </c>
      <c r="K10" s="7">
        <v>999992</v>
      </c>
      <c r="L10" s="5" t="s">
        <v>153</v>
      </c>
      <c r="M10" s="5" t="s">
        <v>158</v>
      </c>
      <c r="N10" s="5" t="s">
        <v>164</v>
      </c>
      <c r="O10" s="5" t="s">
        <v>170</v>
      </c>
      <c r="P10" s="7">
        <v>999992</v>
      </c>
    </row>
    <row r="11" spans="1:16" ht="15">
      <c r="A11" s="132"/>
      <c r="B11" s="5" t="s">
        <v>106</v>
      </c>
      <c r="C11" s="5" t="s">
        <v>112</v>
      </c>
      <c r="D11" s="5" t="s">
        <v>118</v>
      </c>
      <c r="E11" s="5" t="s">
        <v>124</v>
      </c>
      <c r="F11" s="5" t="s">
        <v>130</v>
      </c>
      <c r="G11" s="7">
        <v>999992</v>
      </c>
      <c r="H11" s="5" t="s">
        <v>136</v>
      </c>
      <c r="I11" s="5" t="s">
        <v>142</v>
      </c>
      <c r="J11" s="5" t="s">
        <v>148</v>
      </c>
      <c r="K11" s="7">
        <v>999992</v>
      </c>
      <c r="L11" s="5" t="s">
        <v>154</v>
      </c>
      <c r="M11" s="5" t="s">
        <v>159</v>
      </c>
      <c r="N11" s="5" t="s">
        <v>166</v>
      </c>
      <c r="O11" s="5" t="s">
        <v>171</v>
      </c>
      <c r="P11" s="7">
        <v>999992</v>
      </c>
    </row>
    <row r="12" spans="1:16" ht="15">
      <c r="A12" s="132"/>
      <c r="B12" s="5" t="s">
        <v>107</v>
      </c>
      <c r="C12" s="5" t="s">
        <v>113</v>
      </c>
      <c r="D12" s="5" t="s">
        <v>119</v>
      </c>
      <c r="E12" s="5" t="s">
        <v>125</v>
      </c>
      <c r="F12" s="5" t="s">
        <v>131</v>
      </c>
      <c r="G12" s="7">
        <v>999992</v>
      </c>
      <c r="H12" s="5" t="s">
        <v>137</v>
      </c>
      <c r="I12" s="5" t="s">
        <v>143</v>
      </c>
      <c r="J12" s="5" t="s">
        <v>149</v>
      </c>
      <c r="K12" s="7">
        <v>999992</v>
      </c>
      <c r="L12" s="5" t="s">
        <v>155</v>
      </c>
      <c r="M12" s="5" t="s">
        <v>160</v>
      </c>
      <c r="N12" s="5" t="s">
        <v>167</v>
      </c>
      <c r="O12" s="5" t="s">
        <v>172</v>
      </c>
      <c r="P12" s="7">
        <v>999992</v>
      </c>
    </row>
    <row r="13" spans="1:16" ht="15" thickBot="1">
      <c r="A13" s="133"/>
      <c r="B13" s="6" t="s">
        <v>108</v>
      </c>
      <c r="C13" s="6" t="s">
        <v>114</v>
      </c>
      <c r="D13" s="6" t="s">
        <v>120</v>
      </c>
      <c r="E13" s="6" t="s">
        <v>126</v>
      </c>
      <c r="F13" s="6" t="s">
        <v>132</v>
      </c>
      <c r="G13" s="7">
        <v>999992</v>
      </c>
      <c r="H13" s="6" t="s">
        <v>138</v>
      </c>
      <c r="I13" s="6" t="s">
        <v>144</v>
      </c>
      <c r="J13" s="6" t="s">
        <v>150</v>
      </c>
      <c r="K13" s="7">
        <v>999992</v>
      </c>
      <c r="L13" s="6" t="s">
        <v>609</v>
      </c>
      <c r="M13" s="6" t="s">
        <v>161</v>
      </c>
      <c r="N13" s="6" t="s">
        <v>165</v>
      </c>
      <c r="O13" s="6" t="s">
        <v>173</v>
      </c>
      <c r="P13" s="7">
        <v>999992</v>
      </c>
    </row>
    <row r="14" spans="1:16" ht="15">
      <c r="A14" s="134" t="s">
        <v>22</v>
      </c>
      <c r="B14" s="9" t="s">
        <v>175</v>
      </c>
      <c r="C14" s="9" t="s">
        <v>180</v>
      </c>
      <c r="D14" s="9" t="s">
        <v>185</v>
      </c>
      <c r="E14" s="9" t="s">
        <v>49</v>
      </c>
      <c r="F14" s="9" t="s">
        <v>192</v>
      </c>
      <c r="G14" s="7">
        <v>999992</v>
      </c>
      <c r="H14" s="9" t="s">
        <v>198</v>
      </c>
      <c r="I14" s="9" t="s">
        <v>191</v>
      </c>
      <c r="J14" s="9" t="s">
        <v>206</v>
      </c>
      <c r="K14" s="7">
        <v>999992</v>
      </c>
      <c r="L14" s="9" t="s">
        <v>211</v>
      </c>
      <c r="M14" s="9" t="s">
        <v>216</v>
      </c>
      <c r="N14" s="9" t="s">
        <v>221</v>
      </c>
      <c r="O14" s="9" t="s">
        <v>226</v>
      </c>
      <c r="P14" s="7">
        <v>999992</v>
      </c>
    </row>
    <row r="15" spans="1:16" ht="15">
      <c r="A15" s="135"/>
      <c r="B15" s="10" t="s">
        <v>175</v>
      </c>
      <c r="C15" s="9" t="s">
        <v>180</v>
      </c>
      <c r="D15" s="9" t="s">
        <v>185</v>
      </c>
      <c r="E15" s="9" t="s">
        <v>49</v>
      </c>
      <c r="F15" s="9" t="s">
        <v>192</v>
      </c>
      <c r="G15" s="7">
        <v>999992</v>
      </c>
      <c r="H15" s="9" t="s">
        <v>198</v>
      </c>
      <c r="I15" s="9" t="s">
        <v>191</v>
      </c>
      <c r="J15" s="9" t="s">
        <v>206</v>
      </c>
      <c r="K15" s="7">
        <v>999992</v>
      </c>
      <c r="L15" s="9" t="s">
        <v>211</v>
      </c>
      <c r="M15" s="9" t="s">
        <v>216</v>
      </c>
      <c r="N15" s="9" t="s">
        <v>221</v>
      </c>
      <c r="O15" s="9" t="s">
        <v>226</v>
      </c>
      <c r="P15" s="7">
        <v>999992</v>
      </c>
    </row>
    <row r="16" spans="1:16" ht="15">
      <c r="A16" s="135"/>
      <c r="B16" s="9" t="s">
        <v>176</v>
      </c>
      <c r="C16" s="9" t="s">
        <v>181</v>
      </c>
      <c r="D16" s="9" t="s">
        <v>186</v>
      </c>
      <c r="E16" s="9" t="s">
        <v>50</v>
      </c>
      <c r="F16" s="9" t="s">
        <v>193</v>
      </c>
      <c r="G16" s="7">
        <v>999992</v>
      </c>
      <c r="H16" s="9" t="s">
        <v>197</v>
      </c>
      <c r="I16" s="9" t="s">
        <v>202</v>
      </c>
      <c r="J16" s="9" t="s">
        <v>207</v>
      </c>
      <c r="K16" s="7">
        <v>999992</v>
      </c>
      <c r="L16" s="9" t="s">
        <v>212</v>
      </c>
      <c r="M16" s="9" t="s">
        <v>217</v>
      </c>
      <c r="N16" s="9" t="s">
        <v>222</v>
      </c>
      <c r="O16" s="9" t="s">
        <v>227</v>
      </c>
      <c r="P16" s="7">
        <v>999992</v>
      </c>
    </row>
    <row r="17" spans="1:16" ht="15">
      <c r="A17" s="135"/>
      <c r="B17" s="9" t="s">
        <v>177</v>
      </c>
      <c r="C17" s="9" t="s">
        <v>182</v>
      </c>
      <c r="D17" s="9" t="s">
        <v>187</v>
      </c>
      <c r="E17" s="9" t="s">
        <v>51</v>
      </c>
      <c r="F17" s="9" t="s">
        <v>194</v>
      </c>
      <c r="G17" s="7">
        <v>999992</v>
      </c>
      <c r="H17" s="9" t="s">
        <v>199</v>
      </c>
      <c r="I17" s="9" t="s">
        <v>203</v>
      </c>
      <c r="J17" s="9" t="s">
        <v>208</v>
      </c>
      <c r="K17" s="7">
        <v>999992</v>
      </c>
      <c r="L17" s="9" t="s">
        <v>213</v>
      </c>
      <c r="M17" s="9" t="s">
        <v>218</v>
      </c>
      <c r="N17" s="9" t="s">
        <v>223</v>
      </c>
      <c r="O17" s="9" t="s">
        <v>228</v>
      </c>
      <c r="P17" s="7">
        <v>999992</v>
      </c>
    </row>
    <row r="18" spans="1:16" ht="15">
      <c r="A18" s="135"/>
      <c r="B18" s="9" t="s">
        <v>178</v>
      </c>
      <c r="C18" s="9" t="s">
        <v>183</v>
      </c>
      <c r="D18" s="9" t="s">
        <v>188</v>
      </c>
      <c r="E18" s="9" t="s">
        <v>174</v>
      </c>
      <c r="F18" s="9" t="s">
        <v>195</v>
      </c>
      <c r="G18" s="7">
        <v>999992</v>
      </c>
      <c r="H18" s="9" t="s">
        <v>200</v>
      </c>
      <c r="I18" s="9" t="s">
        <v>204</v>
      </c>
      <c r="J18" s="9" t="s">
        <v>209</v>
      </c>
      <c r="K18" s="7">
        <v>999992</v>
      </c>
      <c r="L18" s="9" t="s">
        <v>215</v>
      </c>
      <c r="M18" s="9" t="s">
        <v>219</v>
      </c>
      <c r="N18" s="9" t="s">
        <v>224</v>
      </c>
      <c r="O18" s="9" t="s">
        <v>229</v>
      </c>
      <c r="P18" s="7">
        <v>999992</v>
      </c>
    </row>
    <row r="19" spans="1:16" ht="15" thickBot="1">
      <c r="A19" s="136"/>
      <c r="B19" s="11" t="s">
        <v>179</v>
      </c>
      <c r="C19" s="11" t="s">
        <v>184</v>
      </c>
      <c r="D19" s="11" t="s">
        <v>189</v>
      </c>
      <c r="E19" s="11" t="s">
        <v>52</v>
      </c>
      <c r="F19" s="11" t="s">
        <v>196</v>
      </c>
      <c r="G19" s="7">
        <v>999992</v>
      </c>
      <c r="H19" s="11" t="s">
        <v>201</v>
      </c>
      <c r="I19" s="11" t="s">
        <v>205</v>
      </c>
      <c r="J19" s="11" t="s">
        <v>210</v>
      </c>
      <c r="K19" s="7">
        <v>999992</v>
      </c>
      <c r="L19" s="11" t="s">
        <v>214</v>
      </c>
      <c r="M19" s="11" t="s">
        <v>220</v>
      </c>
      <c r="N19" s="11" t="s">
        <v>225</v>
      </c>
      <c r="O19" s="11" t="s">
        <v>230</v>
      </c>
      <c r="P19" s="7">
        <v>999992</v>
      </c>
    </row>
    <row r="20" spans="1:16" ht="15">
      <c r="A20" s="137" t="s">
        <v>23</v>
      </c>
      <c r="B20" s="12" t="s">
        <v>231</v>
      </c>
      <c r="C20" s="12" t="s">
        <v>237</v>
      </c>
      <c r="D20" s="12" t="s">
        <v>243</v>
      </c>
      <c r="E20" s="12" t="s">
        <v>249</v>
      </c>
      <c r="F20" s="12" t="s">
        <v>255</v>
      </c>
      <c r="G20" s="12" t="s">
        <v>256</v>
      </c>
      <c r="H20" s="12" t="s">
        <v>267</v>
      </c>
      <c r="I20" s="12" t="s">
        <v>273</v>
      </c>
      <c r="J20" s="12" t="s">
        <v>279</v>
      </c>
      <c r="K20" s="12" t="s">
        <v>286</v>
      </c>
      <c r="L20" s="12" t="s">
        <v>291</v>
      </c>
      <c r="M20" s="12" t="s">
        <v>297</v>
      </c>
      <c r="N20" s="12" t="s">
        <v>315</v>
      </c>
      <c r="O20" s="12" t="s">
        <v>303</v>
      </c>
      <c r="P20" s="12" t="s">
        <v>309</v>
      </c>
    </row>
    <row r="21" spans="1:16" ht="15">
      <c r="A21" s="138"/>
      <c r="B21" s="13" t="s">
        <v>232</v>
      </c>
      <c r="C21" s="12" t="s">
        <v>238</v>
      </c>
      <c r="D21" s="12" t="s">
        <v>244</v>
      </c>
      <c r="E21" s="12" t="s">
        <v>250</v>
      </c>
      <c r="F21" s="12" t="s">
        <v>257</v>
      </c>
      <c r="G21" s="12" t="s">
        <v>262</v>
      </c>
      <c r="H21" s="12" t="s">
        <v>268</v>
      </c>
      <c r="I21" s="12" t="s">
        <v>274</v>
      </c>
      <c r="J21" s="12" t="s">
        <v>280</v>
      </c>
      <c r="K21" s="12" t="s">
        <v>287</v>
      </c>
      <c r="L21" s="12" t="s">
        <v>292</v>
      </c>
      <c r="M21" s="12" t="s">
        <v>298</v>
      </c>
      <c r="N21" s="12" t="s">
        <v>316</v>
      </c>
      <c r="O21" s="12" t="s">
        <v>304</v>
      </c>
      <c r="P21" s="12" t="s">
        <v>310</v>
      </c>
    </row>
    <row r="22" spans="1:16" ht="15">
      <c r="A22" s="138"/>
      <c r="B22" s="12" t="s">
        <v>233</v>
      </c>
      <c r="C22" s="12" t="s">
        <v>239</v>
      </c>
      <c r="D22" s="12" t="s">
        <v>245</v>
      </c>
      <c r="E22" s="12" t="s">
        <v>251</v>
      </c>
      <c r="F22" s="12" t="s">
        <v>258</v>
      </c>
      <c r="G22" s="12" t="s">
        <v>263</v>
      </c>
      <c r="H22" s="12" t="s">
        <v>269</v>
      </c>
      <c r="I22" s="12" t="s">
        <v>275</v>
      </c>
      <c r="J22" s="12" t="s">
        <v>282</v>
      </c>
      <c r="K22" s="12" t="s">
        <v>281</v>
      </c>
      <c r="L22" s="12" t="s">
        <v>293</v>
      </c>
      <c r="M22" s="12" t="s">
        <v>299</v>
      </c>
      <c r="N22" s="12" t="s">
        <v>317</v>
      </c>
      <c r="O22" s="12" t="s">
        <v>305</v>
      </c>
      <c r="P22" s="12" t="s">
        <v>311</v>
      </c>
    </row>
    <row r="23" spans="1:16" ht="15">
      <c r="A23" s="138"/>
      <c r="B23" s="12" t="s">
        <v>234</v>
      </c>
      <c r="C23" s="12" t="s">
        <v>240</v>
      </c>
      <c r="D23" s="12" t="s">
        <v>246</v>
      </c>
      <c r="E23" s="12" t="s">
        <v>252</v>
      </c>
      <c r="F23" s="12" t="s">
        <v>259</v>
      </c>
      <c r="G23" s="12" t="s">
        <v>264</v>
      </c>
      <c r="H23" s="12" t="s">
        <v>270</v>
      </c>
      <c r="I23" s="12" t="s">
        <v>276</v>
      </c>
      <c r="J23" s="12" t="s">
        <v>283</v>
      </c>
      <c r="K23" s="12" t="s">
        <v>288</v>
      </c>
      <c r="L23" s="12" t="s">
        <v>294</v>
      </c>
      <c r="M23" s="12" t="s">
        <v>300</v>
      </c>
      <c r="N23" s="12" t="s">
        <v>318</v>
      </c>
      <c r="O23" s="12" t="s">
        <v>306</v>
      </c>
      <c r="P23" s="12" t="s">
        <v>312</v>
      </c>
    </row>
    <row r="24" spans="1:16" ht="15">
      <c r="A24" s="138"/>
      <c r="B24" s="12" t="s">
        <v>235</v>
      </c>
      <c r="C24" s="12" t="s">
        <v>241</v>
      </c>
      <c r="D24" s="12" t="s">
        <v>247</v>
      </c>
      <c r="E24" s="12" t="s">
        <v>253</v>
      </c>
      <c r="F24" s="12" t="s">
        <v>260</v>
      </c>
      <c r="G24" s="12" t="s">
        <v>265</v>
      </c>
      <c r="H24" s="12" t="s">
        <v>271</v>
      </c>
      <c r="I24" s="12" t="s">
        <v>277</v>
      </c>
      <c r="J24" s="12" t="s">
        <v>284</v>
      </c>
      <c r="K24" s="12" t="s">
        <v>289</v>
      </c>
      <c r="L24" s="12" t="s">
        <v>295</v>
      </c>
      <c r="M24" s="12" t="s">
        <v>301</v>
      </c>
      <c r="N24" s="12" t="s">
        <v>319</v>
      </c>
      <c r="O24" s="12" t="s">
        <v>307</v>
      </c>
      <c r="P24" s="12" t="s">
        <v>313</v>
      </c>
    </row>
    <row r="25" spans="1:16" ht="15" thickBot="1">
      <c r="A25" s="139"/>
      <c r="B25" s="14" t="s">
        <v>236</v>
      </c>
      <c r="C25" s="14" t="s">
        <v>242</v>
      </c>
      <c r="D25" s="14" t="s">
        <v>248</v>
      </c>
      <c r="E25" s="14" t="s">
        <v>254</v>
      </c>
      <c r="F25" s="14" t="s">
        <v>261</v>
      </c>
      <c r="G25" s="14" t="s">
        <v>266</v>
      </c>
      <c r="H25" s="14" t="s">
        <v>272</v>
      </c>
      <c r="I25" s="14" t="s">
        <v>278</v>
      </c>
      <c r="J25" s="14" t="s">
        <v>285</v>
      </c>
      <c r="K25" s="14" t="s">
        <v>290</v>
      </c>
      <c r="L25" s="14" t="s">
        <v>296</v>
      </c>
      <c r="M25" s="14" t="s">
        <v>302</v>
      </c>
      <c r="N25" s="14" t="s">
        <v>320</v>
      </c>
      <c r="O25" s="14" t="s">
        <v>308</v>
      </c>
      <c r="P25" s="14" t="s">
        <v>314</v>
      </c>
    </row>
    <row r="26" spans="1:16" ht="15">
      <c r="A26" s="140" t="s">
        <v>24</v>
      </c>
      <c r="B26" s="15" t="s">
        <v>321</v>
      </c>
      <c r="C26" s="15" t="s">
        <v>325</v>
      </c>
      <c r="D26" s="15" t="s">
        <v>330</v>
      </c>
      <c r="E26" s="15" t="s">
        <v>38</v>
      </c>
      <c r="F26" s="15" t="s">
        <v>339</v>
      </c>
      <c r="G26" s="7">
        <v>999992</v>
      </c>
      <c r="H26" s="15" t="s">
        <v>67</v>
      </c>
      <c r="I26" s="15" t="s">
        <v>348</v>
      </c>
      <c r="J26" s="15" t="s">
        <v>353</v>
      </c>
      <c r="K26" s="7">
        <v>999992</v>
      </c>
      <c r="L26" s="15" t="s">
        <v>358</v>
      </c>
      <c r="M26" s="15" t="s">
        <v>363</v>
      </c>
      <c r="N26" s="15" t="s">
        <v>368</v>
      </c>
      <c r="O26" s="15" t="s">
        <v>373</v>
      </c>
      <c r="P26" s="7">
        <v>999992</v>
      </c>
    </row>
    <row r="27" spans="1:16" ht="15">
      <c r="A27" s="141"/>
      <c r="B27" s="16" t="s">
        <v>321</v>
      </c>
      <c r="C27" s="15" t="s">
        <v>325</v>
      </c>
      <c r="D27" s="15" t="s">
        <v>331</v>
      </c>
      <c r="E27" s="15" t="s">
        <v>38</v>
      </c>
      <c r="F27" s="15" t="s">
        <v>340</v>
      </c>
      <c r="G27" s="7">
        <v>999992</v>
      </c>
      <c r="H27" s="15" t="s">
        <v>67</v>
      </c>
      <c r="I27" s="15" t="s">
        <v>348</v>
      </c>
      <c r="J27" s="15" t="s">
        <v>353</v>
      </c>
      <c r="K27" s="7">
        <v>999992</v>
      </c>
      <c r="L27" s="15" t="s">
        <v>358</v>
      </c>
      <c r="M27" s="15" t="s">
        <v>363</v>
      </c>
      <c r="N27" s="15" t="s">
        <v>368</v>
      </c>
      <c r="O27" s="15" t="s">
        <v>373</v>
      </c>
      <c r="P27" s="7">
        <v>999992</v>
      </c>
    </row>
    <row r="28" spans="1:16" ht="15">
      <c r="A28" s="141"/>
      <c r="B28" s="15" t="s">
        <v>322</v>
      </c>
      <c r="C28" s="15" t="s">
        <v>326</v>
      </c>
      <c r="D28" s="15" t="s">
        <v>332</v>
      </c>
      <c r="E28" s="15" t="s">
        <v>39</v>
      </c>
      <c r="F28" s="15" t="s">
        <v>341</v>
      </c>
      <c r="G28" s="7">
        <v>999992</v>
      </c>
      <c r="H28" s="15" t="s">
        <v>68</v>
      </c>
      <c r="I28" s="15" t="s">
        <v>349</v>
      </c>
      <c r="J28" s="15" t="s">
        <v>354</v>
      </c>
      <c r="K28" s="7">
        <v>999992</v>
      </c>
      <c r="L28" s="15" t="s">
        <v>359</v>
      </c>
      <c r="M28" s="15" t="s">
        <v>364</v>
      </c>
      <c r="N28" s="15" t="s">
        <v>369</v>
      </c>
      <c r="O28" s="15" t="s">
        <v>374</v>
      </c>
      <c r="P28" s="7">
        <v>999992</v>
      </c>
    </row>
    <row r="29" spans="1:16" ht="15">
      <c r="A29" s="141"/>
      <c r="B29" s="15" t="s">
        <v>323</v>
      </c>
      <c r="C29" s="15" t="s">
        <v>327</v>
      </c>
      <c r="D29" s="15" t="s">
        <v>333</v>
      </c>
      <c r="E29" s="15" t="s">
        <v>336</v>
      </c>
      <c r="F29" s="15" t="s">
        <v>342</v>
      </c>
      <c r="G29" s="7">
        <v>999992</v>
      </c>
      <c r="H29" s="15" t="s">
        <v>345</v>
      </c>
      <c r="I29" s="15" t="s">
        <v>350</v>
      </c>
      <c r="J29" s="15" t="s">
        <v>355</v>
      </c>
      <c r="K29" s="7">
        <v>999992</v>
      </c>
      <c r="L29" s="15" t="s">
        <v>360</v>
      </c>
      <c r="M29" s="15" t="s">
        <v>365</v>
      </c>
      <c r="N29" s="15" t="s">
        <v>370</v>
      </c>
      <c r="O29" s="15" t="s">
        <v>375</v>
      </c>
      <c r="P29" s="7">
        <v>999992</v>
      </c>
    </row>
    <row r="30" spans="1:16" ht="15">
      <c r="A30" s="141"/>
      <c r="B30" s="15" t="s">
        <v>324</v>
      </c>
      <c r="C30" s="15" t="s">
        <v>328</v>
      </c>
      <c r="D30" s="15" t="s">
        <v>334</v>
      </c>
      <c r="E30" s="15" t="s">
        <v>337</v>
      </c>
      <c r="F30" s="15" t="s">
        <v>343</v>
      </c>
      <c r="G30" s="7">
        <v>999992</v>
      </c>
      <c r="H30" s="15" t="s">
        <v>346</v>
      </c>
      <c r="I30" s="15" t="s">
        <v>351</v>
      </c>
      <c r="J30" s="15" t="s">
        <v>356</v>
      </c>
      <c r="K30" s="7">
        <v>999992</v>
      </c>
      <c r="L30" s="15" t="s">
        <v>361</v>
      </c>
      <c r="M30" s="15" t="s">
        <v>366</v>
      </c>
      <c r="N30" s="15" t="s">
        <v>371</v>
      </c>
      <c r="O30" s="15" t="s">
        <v>376</v>
      </c>
      <c r="P30" s="7">
        <v>999992</v>
      </c>
    </row>
    <row r="31" spans="1:16" ht="15" thickBot="1">
      <c r="A31" s="142"/>
      <c r="B31" s="17" t="s">
        <v>604</v>
      </c>
      <c r="C31" s="17" t="s">
        <v>329</v>
      </c>
      <c r="D31" s="17" t="s">
        <v>335</v>
      </c>
      <c r="E31" s="17" t="s">
        <v>338</v>
      </c>
      <c r="F31" s="17" t="s">
        <v>344</v>
      </c>
      <c r="G31" s="7">
        <v>999992</v>
      </c>
      <c r="H31" s="17" t="s">
        <v>347</v>
      </c>
      <c r="I31" s="17" t="s">
        <v>352</v>
      </c>
      <c r="J31" s="17" t="s">
        <v>357</v>
      </c>
      <c r="K31" s="7">
        <v>999992</v>
      </c>
      <c r="L31" s="17" t="s">
        <v>362</v>
      </c>
      <c r="M31" s="17" t="s">
        <v>367</v>
      </c>
      <c r="N31" s="17" t="s">
        <v>372</v>
      </c>
      <c r="O31" s="17" t="s">
        <v>377</v>
      </c>
      <c r="P31" s="7">
        <v>999992</v>
      </c>
    </row>
    <row r="32" spans="1:16" ht="15">
      <c r="A32" s="143" t="s">
        <v>25</v>
      </c>
      <c r="B32" s="18" t="s">
        <v>378</v>
      </c>
      <c r="C32" s="18" t="s">
        <v>383</v>
      </c>
      <c r="D32" s="18" t="s">
        <v>388</v>
      </c>
      <c r="E32" s="18" t="s">
        <v>393</v>
      </c>
      <c r="F32" s="18" t="s">
        <v>398</v>
      </c>
      <c r="G32" s="7">
        <v>999992</v>
      </c>
      <c r="H32" s="18" t="s">
        <v>403</v>
      </c>
      <c r="I32" s="18" t="s">
        <v>407</v>
      </c>
      <c r="J32" s="18" t="s">
        <v>412</v>
      </c>
      <c r="K32" s="7">
        <v>999992</v>
      </c>
      <c r="L32" s="18" t="s">
        <v>417</v>
      </c>
      <c r="M32" s="18" t="s">
        <v>422</v>
      </c>
      <c r="N32" s="18" t="s">
        <v>427</v>
      </c>
      <c r="O32" s="18" t="s">
        <v>432</v>
      </c>
      <c r="P32" s="7">
        <v>999992</v>
      </c>
    </row>
    <row r="33" spans="1:16" ht="15">
      <c r="A33" s="144"/>
      <c r="B33" s="19" t="s">
        <v>378</v>
      </c>
      <c r="C33" s="18" t="s">
        <v>383</v>
      </c>
      <c r="D33" s="18" t="s">
        <v>388</v>
      </c>
      <c r="E33" s="18" t="s">
        <v>393</v>
      </c>
      <c r="F33" s="18" t="s">
        <v>398</v>
      </c>
      <c r="G33" s="7">
        <v>999992</v>
      </c>
      <c r="H33" s="18" t="s">
        <v>403</v>
      </c>
      <c r="I33" s="18" t="s">
        <v>407</v>
      </c>
      <c r="J33" s="18" t="s">
        <v>412</v>
      </c>
      <c r="K33" s="7">
        <v>999992</v>
      </c>
      <c r="L33" s="18" t="s">
        <v>417</v>
      </c>
      <c r="M33" s="18" t="s">
        <v>422</v>
      </c>
      <c r="N33" s="18" t="s">
        <v>427</v>
      </c>
      <c r="O33" s="18" t="s">
        <v>432</v>
      </c>
      <c r="P33" s="7">
        <v>999992</v>
      </c>
    </row>
    <row r="34" spans="1:16" ht="15">
      <c r="A34" s="144"/>
      <c r="B34" s="18" t="s">
        <v>379</v>
      </c>
      <c r="C34" s="18" t="s">
        <v>384</v>
      </c>
      <c r="D34" s="18" t="s">
        <v>389</v>
      </c>
      <c r="E34" s="18" t="s">
        <v>394</v>
      </c>
      <c r="F34" s="18" t="s">
        <v>399</v>
      </c>
      <c r="G34" s="7">
        <v>999992</v>
      </c>
      <c r="H34" s="18" t="s">
        <v>404</v>
      </c>
      <c r="I34" s="18" t="s">
        <v>408</v>
      </c>
      <c r="J34" s="18" t="s">
        <v>413</v>
      </c>
      <c r="K34" s="7">
        <v>999992</v>
      </c>
      <c r="L34" s="18" t="s">
        <v>418</v>
      </c>
      <c r="M34" s="18" t="s">
        <v>423</v>
      </c>
      <c r="N34" s="18" t="s">
        <v>428</v>
      </c>
      <c r="O34" s="18" t="s">
        <v>433</v>
      </c>
      <c r="P34" s="7">
        <v>999992</v>
      </c>
    </row>
    <row r="35" spans="1:16" ht="15">
      <c r="A35" s="144"/>
      <c r="B35" s="18" t="s">
        <v>380</v>
      </c>
      <c r="C35" s="18" t="s">
        <v>385</v>
      </c>
      <c r="D35" s="18" t="s">
        <v>390</v>
      </c>
      <c r="E35" s="18" t="s">
        <v>395</v>
      </c>
      <c r="F35" s="18" t="s">
        <v>400</v>
      </c>
      <c r="G35" s="7">
        <v>999992</v>
      </c>
      <c r="H35" s="18" t="s">
        <v>405</v>
      </c>
      <c r="I35" s="18" t="s">
        <v>409</v>
      </c>
      <c r="J35" s="18" t="s">
        <v>414</v>
      </c>
      <c r="K35" s="7">
        <v>999992</v>
      </c>
      <c r="L35" s="18" t="s">
        <v>419</v>
      </c>
      <c r="M35" s="18" t="s">
        <v>424</v>
      </c>
      <c r="N35" s="18" t="s">
        <v>429</v>
      </c>
      <c r="O35" s="18" t="s">
        <v>434</v>
      </c>
      <c r="P35" s="7">
        <v>999992</v>
      </c>
    </row>
    <row r="36" spans="1:16" ht="15">
      <c r="A36" s="144"/>
      <c r="B36" s="18" t="s">
        <v>381</v>
      </c>
      <c r="C36" s="18" t="s">
        <v>386</v>
      </c>
      <c r="D36" s="18" t="s">
        <v>391</v>
      </c>
      <c r="E36" s="18" t="s">
        <v>396</v>
      </c>
      <c r="F36" s="18" t="s">
        <v>401</v>
      </c>
      <c r="G36" s="7">
        <v>999992</v>
      </c>
      <c r="H36" s="18" t="s">
        <v>406</v>
      </c>
      <c r="I36" s="18" t="s">
        <v>410</v>
      </c>
      <c r="J36" s="18" t="s">
        <v>415</v>
      </c>
      <c r="K36" s="7">
        <v>999992</v>
      </c>
      <c r="L36" s="18" t="s">
        <v>420</v>
      </c>
      <c r="M36" s="18" t="s">
        <v>425</v>
      </c>
      <c r="N36" s="18" t="s">
        <v>430</v>
      </c>
      <c r="O36" s="18" t="s">
        <v>435</v>
      </c>
      <c r="P36" s="7">
        <v>999992</v>
      </c>
    </row>
    <row r="37" spans="1:16" ht="15" thickBot="1">
      <c r="A37" s="145"/>
      <c r="B37" s="20" t="s">
        <v>382</v>
      </c>
      <c r="C37" s="20" t="s">
        <v>387</v>
      </c>
      <c r="D37" s="20" t="s">
        <v>392</v>
      </c>
      <c r="E37" s="20" t="s">
        <v>397</v>
      </c>
      <c r="F37" s="20" t="s">
        <v>402</v>
      </c>
      <c r="G37" s="7">
        <v>999992</v>
      </c>
      <c r="H37" s="20" t="s">
        <v>607</v>
      </c>
      <c r="I37" s="20" t="s">
        <v>411</v>
      </c>
      <c r="J37" s="20" t="s">
        <v>416</v>
      </c>
      <c r="K37" s="7">
        <v>999992</v>
      </c>
      <c r="L37" s="20" t="s">
        <v>421</v>
      </c>
      <c r="M37" s="20" t="s">
        <v>426</v>
      </c>
      <c r="N37" s="20" t="s">
        <v>431</v>
      </c>
      <c r="O37" s="20" t="s">
        <v>436</v>
      </c>
      <c r="P37" s="7">
        <v>999992</v>
      </c>
    </row>
    <row r="38" spans="1:16" ht="15">
      <c r="A38" s="146" t="s">
        <v>26</v>
      </c>
      <c r="B38" s="35" t="s">
        <v>448</v>
      </c>
      <c r="C38" s="35" t="s">
        <v>449</v>
      </c>
      <c r="D38" s="36" t="s">
        <v>455</v>
      </c>
      <c r="E38" s="21" t="s">
        <v>461</v>
      </c>
      <c r="F38" s="21" t="s">
        <v>467</v>
      </c>
      <c r="G38" s="21" t="s">
        <v>473</v>
      </c>
      <c r="H38" s="21" t="s">
        <v>479</v>
      </c>
      <c r="I38" s="21" t="s">
        <v>485</v>
      </c>
      <c r="J38" s="21" t="s">
        <v>491</v>
      </c>
      <c r="K38" s="21" t="s">
        <v>497</v>
      </c>
      <c r="L38" s="21" t="s">
        <v>503</v>
      </c>
      <c r="M38" s="21" t="s">
        <v>509</v>
      </c>
      <c r="N38" s="21" t="s">
        <v>515</v>
      </c>
      <c r="O38" s="21" t="s">
        <v>520</v>
      </c>
      <c r="P38" s="33" t="s">
        <v>526</v>
      </c>
    </row>
    <row r="39" spans="1:16" ht="15">
      <c r="A39" s="147"/>
      <c r="B39" s="21" t="s">
        <v>437</v>
      </c>
      <c r="C39" s="21" t="s">
        <v>450</v>
      </c>
      <c r="D39" s="22" t="s">
        <v>456</v>
      </c>
      <c r="E39" s="21" t="s">
        <v>462</v>
      </c>
      <c r="F39" s="21" t="s">
        <v>468</v>
      </c>
      <c r="G39" s="21" t="s">
        <v>474</v>
      </c>
      <c r="H39" s="21" t="s">
        <v>480</v>
      </c>
      <c r="I39" s="21" t="s">
        <v>486</v>
      </c>
      <c r="J39" s="21" t="s">
        <v>492</v>
      </c>
      <c r="K39" s="21" t="s">
        <v>498</v>
      </c>
      <c r="L39" s="21" t="s">
        <v>504</v>
      </c>
      <c r="M39" s="21" t="s">
        <v>510</v>
      </c>
      <c r="N39" s="21" t="s">
        <v>516</v>
      </c>
      <c r="O39" s="21" t="s">
        <v>521</v>
      </c>
      <c r="P39" s="33" t="s">
        <v>527</v>
      </c>
    </row>
    <row r="40" spans="1:16" ht="15">
      <c r="A40" s="147"/>
      <c r="B40" s="21" t="s">
        <v>438</v>
      </c>
      <c r="C40" s="21" t="s">
        <v>451</v>
      </c>
      <c r="D40" s="36" t="s">
        <v>457</v>
      </c>
      <c r="E40" s="21" t="s">
        <v>463</v>
      </c>
      <c r="F40" s="21" t="s">
        <v>469</v>
      </c>
      <c r="G40" s="21" t="s">
        <v>475</v>
      </c>
      <c r="H40" s="21" t="s">
        <v>481</v>
      </c>
      <c r="I40" s="21" t="s">
        <v>487</v>
      </c>
      <c r="J40" s="21" t="s">
        <v>493</v>
      </c>
      <c r="K40" s="21" t="s">
        <v>499</v>
      </c>
      <c r="L40" s="21" t="s">
        <v>505</v>
      </c>
      <c r="M40" s="21" t="s">
        <v>511</v>
      </c>
      <c r="N40" s="21" t="s">
        <v>517</v>
      </c>
      <c r="O40" s="21" t="s">
        <v>522</v>
      </c>
      <c r="P40" s="33" t="s">
        <v>528</v>
      </c>
    </row>
    <row r="41" spans="1:16" ht="15">
      <c r="A41" s="147"/>
      <c r="B41" s="21" t="s">
        <v>439</v>
      </c>
      <c r="C41" s="21" t="s">
        <v>452</v>
      </c>
      <c r="D41" s="36" t="s">
        <v>458</v>
      </c>
      <c r="E41" s="21" t="s">
        <v>464</v>
      </c>
      <c r="F41" s="21" t="s">
        <v>470</v>
      </c>
      <c r="G41" s="21" t="s">
        <v>476</v>
      </c>
      <c r="H41" s="21" t="s">
        <v>482</v>
      </c>
      <c r="I41" s="21" t="s">
        <v>488</v>
      </c>
      <c r="J41" s="21" t="s">
        <v>494</v>
      </c>
      <c r="K41" s="21" t="s">
        <v>500</v>
      </c>
      <c r="L41" s="21" t="s">
        <v>506</v>
      </c>
      <c r="M41" s="21" t="s">
        <v>512</v>
      </c>
      <c r="N41" s="21" t="s">
        <v>518</v>
      </c>
      <c r="O41" s="21" t="s">
        <v>523</v>
      </c>
      <c r="P41" s="33" t="s">
        <v>531</v>
      </c>
    </row>
    <row r="42" spans="1:16" ht="15">
      <c r="A42" s="147"/>
      <c r="B42" s="21" t="s">
        <v>440</v>
      </c>
      <c r="C42" s="21" t="s">
        <v>453</v>
      </c>
      <c r="D42" s="36" t="s">
        <v>459</v>
      </c>
      <c r="E42" s="21" t="s">
        <v>465</v>
      </c>
      <c r="F42" s="21" t="s">
        <v>471</v>
      </c>
      <c r="G42" s="21" t="s">
        <v>477</v>
      </c>
      <c r="H42" s="21" t="s">
        <v>483</v>
      </c>
      <c r="I42" s="21" t="s">
        <v>489</v>
      </c>
      <c r="J42" s="21" t="s">
        <v>495</v>
      </c>
      <c r="K42" s="21" t="s">
        <v>501</v>
      </c>
      <c r="L42" s="21" t="s">
        <v>507</v>
      </c>
      <c r="M42" s="21" t="s">
        <v>513</v>
      </c>
      <c r="N42" s="21" t="s">
        <v>610</v>
      </c>
      <c r="O42" s="21" t="s">
        <v>524</v>
      </c>
      <c r="P42" s="33" t="s">
        <v>530</v>
      </c>
    </row>
    <row r="43" spans="1:16" ht="15" thickBot="1">
      <c r="A43" s="148"/>
      <c r="B43" s="23" t="s">
        <v>441</v>
      </c>
      <c r="C43" s="23" t="s">
        <v>454</v>
      </c>
      <c r="D43" s="37" t="s">
        <v>460</v>
      </c>
      <c r="E43" s="23" t="s">
        <v>466</v>
      </c>
      <c r="F43" s="23" t="s">
        <v>472</v>
      </c>
      <c r="G43" s="23" t="s">
        <v>478</v>
      </c>
      <c r="H43" s="23" t="s">
        <v>484</v>
      </c>
      <c r="I43" s="23" t="s">
        <v>490</v>
      </c>
      <c r="J43" s="23" t="s">
        <v>496</v>
      </c>
      <c r="K43" s="23" t="s">
        <v>502</v>
      </c>
      <c r="L43" s="23" t="s">
        <v>508</v>
      </c>
      <c r="M43" s="23" t="s">
        <v>514</v>
      </c>
      <c r="N43" s="23" t="s">
        <v>519</v>
      </c>
      <c r="O43" s="23" t="s">
        <v>525</v>
      </c>
      <c r="P43" s="33" t="s">
        <v>529</v>
      </c>
    </row>
    <row r="44" spans="1:16" ht="15">
      <c r="A44" s="149" t="s">
        <v>445</v>
      </c>
      <c r="B44" s="24" t="s">
        <v>442</v>
      </c>
      <c r="C44" s="25" t="s">
        <v>532</v>
      </c>
      <c r="D44" s="25" t="s">
        <v>537</v>
      </c>
      <c r="E44" s="25" t="s">
        <v>542</v>
      </c>
      <c r="F44" s="25" t="s">
        <v>545</v>
      </c>
      <c r="G44" s="25" t="s">
        <v>550</v>
      </c>
      <c r="H44" s="25" t="s">
        <v>555</v>
      </c>
      <c r="I44" s="25" t="s">
        <v>559</v>
      </c>
      <c r="J44" s="25" t="s">
        <v>564</v>
      </c>
      <c r="K44" s="25" t="s">
        <v>569</v>
      </c>
      <c r="L44" s="25" t="s">
        <v>574</v>
      </c>
      <c r="M44" s="25" t="s">
        <v>579</v>
      </c>
      <c r="N44" s="25" t="s">
        <v>584</v>
      </c>
      <c r="O44" s="25" t="s">
        <v>589</v>
      </c>
      <c r="P44" s="34" t="s">
        <v>594</v>
      </c>
    </row>
    <row r="45" spans="1:16" ht="15">
      <c r="A45" s="150"/>
      <c r="B45" s="25" t="s">
        <v>442</v>
      </c>
      <c r="C45" s="25" t="s">
        <v>532</v>
      </c>
      <c r="D45" s="25" t="s">
        <v>537</v>
      </c>
      <c r="E45" s="25" t="s">
        <v>542</v>
      </c>
      <c r="F45" s="25" t="s">
        <v>545</v>
      </c>
      <c r="G45" s="25" t="s">
        <v>550</v>
      </c>
      <c r="H45" s="25" t="s">
        <v>555</v>
      </c>
      <c r="I45" s="25" t="s">
        <v>559</v>
      </c>
      <c r="J45" s="25" t="s">
        <v>564</v>
      </c>
      <c r="K45" s="25" t="s">
        <v>569</v>
      </c>
      <c r="L45" s="25" t="s">
        <v>574</v>
      </c>
      <c r="M45" s="25" t="s">
        <v>579</v>
      </c>
      <c r="N45" s="25" t="s">
        <v>584</v>
      </c>
      <c r="O45" s="25" t="s">
        <v>589</v>
      </c>
      <c r="P45" s="34" t="s">
        <v>594</v>
      </c>
    </row>
    <row r="46" spans="1:16" ht="15">
      <c r="A46" s="150"/>
      <c r="B46" s="25" t="s">
        <v>443</v>
      </c>
      <c r="C46" s="25" t="s">
        <v>533</v>
      </c>
      <c r="D46" s="25" t="s">
        <v>538</v>
      </c>
      <c r="E46" s="25" t="s">
        <v>543</v>
      </c>
      <c r="F46" s="25" t="s">
        <v>546</v>
      </c>
      <c r="G46" s="25" t="s">
        <v>551</v>
      </c>
      <c r="H46" s="25" t="s">
        <v>556</v>
      </c>
      <c r="I46" s="25" t="s">
        <v>560</v>
      </c>
      <c r="J46" s="25" t="s">
        <v>565</v>
      </c>
      <c r="K46" s="25" t="s">
        <v>570</v>
      </c>
      <c r="L46" s="25" t="s">
        <v>575</v>
      </c>
      <c r="M46" s="25" t="s">
        <v>580</v>
      </c>
      <c r="N46" s="25" t="s">
        <v>585</v>
      </c>
      <c r="O46" s="25" t="s">
        <v>590</v>
      </c>
      <c r="P46" s="34" t="s">
        <v>595</v>
      </c>
    </row>
    <row r="47" spans="1:16" ht="15">
      <c r="A47" s="150"/>
      <c r="B47" s="25" t="s">
        <v>444</v>
      </c>
      <c r="C47" s="25" t="s">
        <v>534</v>
      </c>
      <c r="D47" s="25" t="s">
        <v>539</v>
      </c>
      <c r="E47" s="25" t="s">
        <v>544</v>
      </c>
      <c r="F47" s="25" t="s">
        <v>547</v>
      </c>
      <c r="G47" s="25" t="s">
        <v>552</v>
      </c>
      <c r="H47" s="25" t="s">
        <v>557</v>
      </c>
      <c r="I47" s="25" t="s">
        <v>561</v>
      </c>
      <c r="J47" s="25" t="s">
        <v>566</v>
      </c>
      <c r="K47" s="25" t="s">
        <v>571</v>
      </c>
      <c r="L47" s="25" t="s">
        <v>576</v>
      </c>
      <c r="M47" s="25" t="s">
        <v>581</v>
      </c>
      <c r="N47" s="25" t="s">
        <v>586</v>
      </c>
      <c r="O47" s="25" t="s">
        <v>591</v>
      </c>
      <c r="P47" s="34" t="s">
        <v>596</v>
      </c>
    </row>
    <row r="48" spans="1:16" ht="15">
      <c r="A48" s="150"/>
      <c r="B48" s="25" t="s">
        <v>446</v>
      </c>
      <c r="C48" s="25" t="s">
        <v>535</v>
      </c>
      <c r="D48" s="25" t="s">
        <v>540</v>
      </c>
      <c r="E48" s="25" t="s">
        <v>605</v>
      </c>
      <c r="F48" s="25" t="s">
        <v>548</v>
      </c>
      <c r="G48" s="25" t="s">
        <v>553</v>
      </c>
      <c r="H48" s="25" t="s">
        <v>608</v>
      </c>
      <c r="I48" s="25" t="s">
        <v>562</v>
      </c>
      <c r="J48" s="25" t="s">
        <v>567</v>
      </c>
      <c r="K48" s="25" t="s">
        <v>572</v>
      </c>
      <c r="L48" s="25" t="s">
        <v>577</v>
      </c>
      <c r="M48" s="25" t="s">
        <v>582</v>
      </c>
      <c r="N48" s="25" t="s">
        <v>587</v>
      </c>
      <c r="O48" s="25" t="s">
        <v>592</v>
      </c>
      <c r="P48" s="34" t="s">
        <v>597</v>
      </c>
    </row>
    <row r="49" spans="1:16" ht="15" thickBot="1">
      <c r="A49" s="151"/>
      <c r="B49" s="26" t="s">
        <v>447</v>
      </c>
      <c r="C49" s="26" t="s">
        <v>536</v>
      </c>
      <c r="D49" s="26" t="s">
        <v>541</v>
      </c>
      <c r="E49" s="26" t="s">
        <v>606</v>
      </c>
      <c r="F49" s="26" t="s">
        <v>549</v>
      </c>
      <c r="G49" s="26" t="s">
        <v>554</v>
      </c>
      <c r="H49" s="26" t="s">
        <v>558</v>
      </c>
      <c r="I49" s="26" t="s">
        <v>563</v>
      </c>
      <c r="J49" s="26" t="s">
        <v>568</v>
      </c>
      <c r="K49" s="26" t="s">
        <v>573</v>
      </c>
      <c r="L49" s="26" t="s">
        <v>578</v>
      </c>
      <c r="M49" s="26" t="s">
        <v>583</v>
      </c>
      <c r="N49" s="26" t="s">
        <v>588</v>
      </c>
      <c r="O49" s="26" t="s">
        <v>593</v>
      </c>
      <c r="P49" s="34" t="s">
        <v>611</v>
      </c>
    </row>
    <row r="51" spans="2:14" ht="17.25" customHeight="1">
      <c r="B51" t="str">
        <f>'LE CONJUGUEUR'!P11</f>
        <v>être</v>
      </c>
      <c r="C51">
        <f>MATCH(B51,H51:H62,0)</f>
        <v>1</v>
      </c>
      <c r="D51">
        <f>INDEX(K51:K62,C51)</f>
        <v>2</v>
      </c>
      <c r="E51" t="str">
        <f>INDEX(A1:P49,D52,D51)</f>
        <v>suis</v>
      </c>
      <c r="F51">
        <f>IF(N51=1,INDEX(A1:P49,D52,D51+1),9999992)</f>
        <v>9999992</v>
      </c>
      <c r="H51" s="28" t="s">
        <v>4</v>
      </c>
      <c r="I51" s="1" t="s">
        <v>12</v>
      </c>
      <c r="K51">
        <v>2</v>
      </c>
      <c r="L51">
        <v>2</v>
      </c>
      <c r="N51">
        <f>INDEX(M51:M62,C51,0)</f>
        <v>0</v>
      </c>
    </row>
    <row r="52" spans="2:12" ht="17.25" customHeight="1">
      <c r="B52" t="str">
        <f>'LE CONJUGUEUR'!P12</f>
        <v>présent</v>
      </c>
      <c r="C52">
        <f>MATCH(B52,I51:I58,0)</f>
        <v>1</v>
      </c>
      <c r="D52">
        <f>INDEX(L51:L58,C52)</f>
        <v>2</v>
      </c>
      <c r="E52" t="str">
        <f>INDEX(A1:P49,D52+1,D51)</f>
        <v>es</v>
      </c>
      <c r="F52">
        <f>IF(N51=1,INDEX(A1:P49,D52+1,D51+1),9999992)</f>
        <v>9999992</v>
      </c>
      <c r="H52" s="28" t="s">
        <v>2</v>
      </c>
      <c r="I52" s="1" t="s">
        <v>13</v>
      </c>
      <c r="K52">
        <v>3</v>
      </c>
      <c r="L52">
        <v>8</v>
      </c>
    </row>
    <row r="53" spans="5:12" ht="17.25" customHeight="1">
      <c r="E53" t="str">
        <f>INDEX(A1:P49,D52+2,D51)</f>
        <v>est</v>
      </c>
      <c r="F53">
        <f>IF(N51=1,INDEX(A1:P49,D52+2,D51+1),9999992)</f>
        <v>9999992</v>
      </c>
      <c r="H53" s="28" t="s">
        <v>3</v>
      </c>
      <c r="I53" s="1" t="s">
        <v>14</v>
      </c>
      <c r="K53">
        <v>4</v>
      </c>
      <c r="L53">
        <v>14</v>
      </c>
    </row>
    <row r="54" spans="5:12" ht="17.25" customHeight="1">
      <c r="E54" t="str">
        <f>INDEX(A1:P49,D52+3,D51)</f>
        <v>sommes</v>
      </c>
      <c r="F54">
        <f>IF(N51=1,INDEX(A1:P49,D52+3,D51+1),9999992)</f>
        <v>9999992</v>
      </c>
      <c r="H54" s="28" t="s">
        <v>5</v>
      </c>
      <c r="I54" s="1" t="s">
        <v>15</v>
      </c>
      <c r="K54">
        <v>5</v>
      </c>
      <c r="L54">
        <v>20</v>
      </c>
    </row>
    <row r="55" spans="5:13" ht="17.25" customHeight="1">
      <c r="E55" t="str">
        <f>INDEX(A1:P49,D52+4,D51)</f>
        <v>êtes</v>
      </c>
      <c r="F55">
        <f>IF(N51=1,INDEX(A1:P49,D52+4,D51+1),9999992)</f>
        <v>9999992</v>
      </c>
      <c r="H55" s="28" t="s">
        <v>0</v>
      </c>
      <c r="I55" s="1" t="s">
        <v>19</v>
      </c>
      <c r="K55">
        <v>6</v>
      </c>
      <c r="L55">
        <v>26</v>
      </c>
      <c r="M55">
        <v>1</v>
      </c>
    </row>
    <row r="56" spans="5:12" ht="17.25" customHeight="1">
      <c r="E56" t="str">
        <f>INDEX(A1:P49,D52+5,D51)</f>
        <v>sont</v>
      </c>
      <c r="F56">
        <f>IF(N51=1,INDEX(A1:P49,D52+5,D51+1),9999992)</f>
        <v>9999992</v>
      </c>
      <c r="H56" s="28" t="s">
        <v>1</v>
      </c>
      <c r="I56" s="1" t="s">
        <v>16</v>
      </c>
      <c r="K56">
        <v>8</v>
      </c>
      <c r="L56">
        <v>32</v>
      </c>
    </row>
    <row r="57" spans="8:12" ht="17.25" customHeight="1">
      <c r="H57" s="28" t="s">
        <v>6</v>
      </c>
      <c r="I57" s="1" t="s">
        <v>18</v>
      </c>
      <c r="K57">
        <v>9</v>
      </c>
      <c r="L57">
        <v>38</v>
      </c>
    </row>
    <row r="58" spans="8:13" ht="17.25" customHeight="1">
      <c r="H58" s="28" t="s">
        <v>7</v>
      </c>
      <c r="I58" s="1" t="s">
        <v>17</v>
      </c>
      <c r="K58">
        <v>10</v>
      </c>
      <c r="L58">
        <v>44</v>
      </c>
      <c r="M58">
        <v>1</v>
      </c>
    </row>
    <row r="59" spans="8:11" ht="17.25" customHeight="1">
      <c r="H59" s="28" t="s">
        <v>8</v>
      </c>
      <c r="K59">
        <v>12</v>
      </c>
    </row>
    <row r="60" spans="8:11" ht="17.25" customHeight="1">
      <c r="H60" s="28" t="s">
        <v>9</v>
      </c>
      <c r="K60">
        <v>13</v>
      </c>
    </row>
    <row r="61" spans="8:11" ht="17.25" customHeight="1">
      <c r="H61" s="28" t="s">
        <v>10</v>
      </c>
      <c r="K61">
        <v>14</v>
      </c>
    </row>
    <row r="62" spans="8:13" ht="17.25" customHeight="1">
      <c r="H62" s="28" t="s">
        <v>11</v>
      </c>
      <c r="K62">
        <v>15</v>
      </c>
      <c r="M62">
        <v>1</v>
      </c>
    </row>
    <row r="63" ht="17.25" customHeight="1">
      <c r="H63" s="28"/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 password="DC7F" sheet="1" objects="1" scenarios="1"/>
  <mergeCells count="8">
    <mergeCell ref="A38:A43"/>
    <mergeCell ref="A44:A49"/>
    <mergeCell ref="A2:A7"/>
    <mergeCell ref="A8:A13"/>
    <mergeCell ref="A14:A19"/>
    <mergeCell ref="A20:A25"/>
    <mergeCell ref="A26:A31"/>
    <mergeCell ref="A32:A37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Odile</dc:creator>
  <cp:keywords/>
  <dc:description/>
  <cp:lastModifiedBy>odile</cp:lastModifiedBy>
  <cp:lastPrinted>2014-07-27T13:22:56Z</cp:lastPrinted>
  <dcterms:created xsi:type="dcterms:W3CDTF">2014-07-27T13:13:43Z</dcterms:created>
  <dcterms:modified xsi:type="dcterms:W3CDTF">2016-08-26T13:01:32Z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