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EPROF2.0\SITE2018\agenda\"/>
    </mc:Choice>
  </mc:AlternateContent>
  <xr:revisionPtr revIDLastSave="0" documentId="13_ncr:1_{7F167C3C-69DC-4A76-8900-03A46B023B2E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EDT1" sheetId="1" r:id="rId1"/>
    <sheet name="EDT2" sheetId="2" r:id="rId2"/>
    <sheet name="EDT3" sheetId="3" r:id="rId3"/>
  </sheets>
  <calcPr calcId="191029"/>
</workbook>
</file>

<file path=xl/calcChain.xml><?xml version="1.0" encoding="utf-8"?>
<calcChain xmlns="http://schemas.openxmlformats.org/spreadsheetml/2006/main">
  <c r="AP24" i="1" l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M8" i="3"/>
  <c r="AM9" i="3"/>
  <c r="AM10" i="3"/>
  <c r="AM11" i="3"/>
  <c r="AM12" i="3"/>
  <c r="AM13" i="3"/>
  <c r="AM14" i="3"/>
  <c r="AM15" i="3"/>
  <c r="AM16" i="3"/>
  <c r="AM17" i="3"/>
  <c r="AM18" i="3"/>
  <c r="AM19" i="3"/>
  <c r="AC8" i="3"/>
  <c r="AC9" i="3"/>
  <c r="AC10" i="3"/>
  <c r="AC11" i="3"/>
  <c r="AC12" i="3"/>
  <c r="AC13" i="3"/>
  <c r="AC14" i="3"/>
  <c r="AC15" i="3"/>
  <c r="AC16" i="3"/>
  <c r="AC17" i="3"/>
  <c r="AC18" i="3"/>
  <c r="AC19" i="3"/>
  <c r="N8" i="3"/>
  <c r="N9" i="3"/>
  <c r="N10" i="3"/>
  <c r="N11" i="3"/>
  <c r="N12" i="3"/>
  <c r="N13" i="3"/>
  <c r="N14" i="3"/>
  <c r="N15" i="3"/>
  <c r="N16" i="3"/>
  <c r="N17" i="3"/>
  <c r="N18" i="3"/>
  <c r="N19" i="3"/>
  <c r="N7" i="3"/>
  <c r="BM7" i="3" s="1"/>
  <c r="BN7" i="3" s="1"/>
  <c r="BF7" i="3"/>
  <c r="BG7" i="3"/>
  <c r="BH7" i="3"/>
  <c r="BI7" i="3"/>
  <c r="BJ7" i="3"/>
  <c r="D8" i="3"/>
  <c r="D9" i="3"/>
  <c r="D10" i="3"/>
  <c r="D11" i="3"/>
  <c r="D12" i="3"/>
  <c r="D13" i="3"/>
  <c r="D14" i="3"/>
  <c r="D15" i="3"/>
  <c r="D16" i="3"/>
  <c r="D17" i="3"/>
  <c r="D18" i="3"/>
  <c r="D19" i="3"/>
  <c r="BD20" i="3"/>
  <c r="BD21" i="3"/>
  <c r="BD22" i="3"/>
  <c r="BD23" i="3"/>
  <c r="BD24" i="3"/>
  <c r="BD25" i="3"/>
  <c r="BD26" i="3"/>
  <c r="BD27" i="3"/>
  <c r="BD28" i="3"/>
  <c r="BD29" i="3"/>
  <c r="BD30" i="3"/>
  <c r="BD31" i="3"/>
  <c r="BD32" i="3"/>
  <c r="BD33" i="3"/>
  <c r="BD34" i="3"/>
  <c r="BD35" i="3"/>
  <c r="BD36" i="3"/>
  <c r="BD37" i="3"/>
  <c r="BD38" i="3"/>
  <c r="BD39" i="3"/>
  <c r="BO7" i="3"/>
  <c r="BP7" i="3"/>
  <c r="BQ7" i="3"/>
  <c r="BR7" i="3"/>
  <c r="BS7" i="3"/>
  <c r="BT7" i="3"/>
  <c r="BU7" i="3"/>
  <c r="BV7" i="3"/>
  <c r="BW7" i="3"/>
  <c r="BX7" i="3"/>
  <c r="BY7" i="3"/>
  <c r="CD7" i="3"/>
  <c r="CE7" i="3"/>
  <c r="CF7" i="3"/>
  <c r="CG7" i="3"/>
  <c r="CH7" i="3"/>
  <c r="CI7" i="3"/>
  <c r="BE8" i="3"/>
  <c r="BF8" i="3"/>
  <c r="BG8" i="3"/>
  <c r="BH8" i="3"/>
  <c r="BI8" i="3"/>
  <c r="BJ8" i="3"/>
  <c r="BO8" i="3"/>
  <c r="BP8" i="3"/>
  <c r="BQ8" i="3"/>
  <c r="BR8" i="3"/>
  <c r="BS8" i="3"/>
  <c r="BT8" i="3"/>
  <c r="BU8" i="3"/>
  <c r="BV8" i="3"/>
  <c r="BW8" i="3"/>
  <c r="BX8" i="3"/>
  <c r="BY8" i="3"/>
  <c r="CD8" i="3"/>
  <c r="CE8" i="3"/>
  <c r="CF8" i="3"/>
  <c r="CG8" i="3"/>
  <c r="CH8" i="3"/>
  <c r="CI8" i="3"/>
  <c r="BE9" i="3"/>
  <c r="BF9" i="3"/>
  <c r="BG9" i="3"/>
  <c r="BH9" i="3"/>
  <c r="BI9" i="3"/>
  <c r="BJ9" i="3"/>
  <c r="BO9" i="3"/>
  <c r="BP9" i="3"/>
  <c r="BQ9" i="3"/>
  <c r="BR9" i="3"/>
  <c r="BS9" i="3"/>
  <c r="BT9" i="3"/>
  <c r="BU9" i="3"/>
  <c r="BV9" i="3"/>
  <c r="BW9" i="3"/>
  <c r="BX9" i="3"/>
  <c r="BY9" i="3"/>
  <c r="CD9" i="3"/>
  <c r="CE9" i="3"/>
  <c r="CF9" i="3"/>
  <c r="CG9" i="3"/>
  <c r="CH9" i="3"/>
  <c r="CI9" i="3"/>
  <c r="BE10" i="3"/>
  <c r="BF10" i="3"/>
  <c r="BG10" i="3"/>
  <c r="BH10" i="3"/>
  <c r="BI10" i="3"/>
  <c r="BJ10" i="3"/>
  <c r="BO10" i="3"/>
  <c r="BP10" i="3"/>
  <c r="BQ10" i="3"/>
  <c r="BR10" i="3"/>
  <c r="BS10" i="3"/>
  <c r="BT10" i="3"/>
  <c r="BU10" i="3"/>
  <c r="BV10" i="3"/>
  <c r="BW10" i="3"/>
  <c r="BX10" i="3"/>
  <c r="BY10" i="3"/>
  <c r="CD10" i="3"/>
  <c r="CE10" i="3"/>
  <c r="CF10" i="3"/>
  <c r="CG10" i="3"/>
  <c r="CH10" i="3"/>
  <c r="CI10" i="3"/>
  <c r="BE11" i="3"/>
  <c r="BF11" i="3"/>
  <c r="BG11" i="3"/>
  <c r="BH11" i="3"/>
  <c r="BI11" i="3"/>
  <c r="BJ11" i="3"/>
  <c r="BO11" i="3"/>
  <c r="BP11" i="3"/>
  <c r="BQ11" i="3"/>
  <c r="BR11" i="3"/>
  <c r="BS11" i="3"/>
  <c r="BT11" i="3"/>
  <c r="BU11" i="3"/>
  <c r="BV11" i="3"/>
  <c r="BW11" i="3"/>
  <c r="BX11" i="3"/>
  <c r="BY11" i="3"/>
  <c r="CD11" i="3"/>
  <c r="CE11" i="3"/>
  <c r="CF11" i="3"/>
  <c r="CG11" i="3"/>
  <c r="CH11" i="3"/>
  <c r="CI11" i="3"/>
  <c r="BE12" i="3"/>
  <c r="BF12" i="3"/>
  <c r="BG12" i="3"/>
  <c r="BH12" i="3"/>
  <c r="BI12" i="3"/>
  <c r="BJ12" i="3"/>
  <c r="BO12" i="3"/>
  <c r="BP12" i="3"/>
  <c r="BQ12" i="3"/>
  <c r="BR12" i="3"/>
  <c r="BS12" i="3"/>
  <c r="BT12" i="3"/>
  <c r="BU12" i="3"/>
  <c r="BV12" i="3"/>
  <c r="BW12" i="3"/>
  <c r="BX12" i="3"/>
  <c r="BY12" i="3"/>
  <c r="CD12" i="3"/>
  <c r="CE12" i="3"/>
  <c r="CF12" i="3"/>
  <c r="CG12" i="3"/>
  <c r="CH12" i="3"/>
  <c r="CI12" i="3"/>
  <c r="BE13" i="3"/>
  <c r="BF13" i="3"/>
  <c r="BG13" i="3"/>
  <c r="BH13" i="3"/>
  <c r="BI13" i="3"/>
  <c r="BJ13" i="3"/>
  <c r="BO13" i="3"/>
  <c r="BP13" i="3"/>
  <c r="BQ13" i="3"/>
  <c r="BR13" i="3"/>
  <c r="BS13" i="3"/>
  <c r="BT13" i="3"/>
  <c r="BU13" i="3"/>
  <c r="BW13" i="3"/>
  <c r="BX13" i="3"/>
  <c r="BY13" i="3"/>
  <c r="CD13" i="3"/>
  <c r="CE13" i="3"/>
  <c r="CF13" i="3"/>
  <c r="CG13" i="3"/>
  <c r="CH13" i="3"/>
  <c r="CI13" i="3"/>
  <c r="BE14" i="3"/>
  <c r="BF14" i="3"/>
  <c r="BG14" i="3"/>
  <c r="BH14" i="3"/>
  <c r="BI14" i="3"/>
  <c r="BJ14" i="3"/>
  <c r="BO14" i="3"/>
  <c r="BP14" i="3"/>
  <c r="BQ14" i="3"/>
  <c r="BR14" i="3"/>
  <c r="BS14" i="3"/>
  <c r="BT14" i="3"/>
  <c r="BU14" i="3"/>
  <c r="BW14" i="3"/>
  <c r="BX14" i="3"/>
  <c r="BY14" i="3"/>
  <c r="CD14" i="3"/>
  <c r="CE14" i="3"/>
  <c r="CF14" i="3"/>
  <c r="CG14" i="3"/>
  <c r="CH14" i="3"/>
  <c r="CI14" i="3"/>
  <c r="BE15" i="3"/>
  <c r="BF15" i="3"/>
  <c r="BG15" i="3"/>
  <c r="BH15" i="3"/>
  <c r="BI15" i="3"/>
  <c r="BJ15" i="3"/>
  <c r="BO15" i="3"/>
  <c r="BP15" i="3"/>
  <c r="BQ15" i="3"/>
  <c r="BR15" i="3"/>
  <c r="BS15" i="3"/>
  <c r="BT15" i="3"/>
  <c r="BU15" i="3"/>
  <c r="BV15" i="3"/>
  <c r="BW15" i="3"/>
  <c r="BX15" i="3"/>
  <c r="BY15" i="3"/>
  <c r="CD15" i="3"/>
  <c r="CE15" i="3"/>
  <c r="CF15" i="3"/>
  <c r="CG15" i="3"/>
  <c r="CH15" i="3"/>
  <c r="CI15" i="3"/>
  <c r="BE16" i="3"/>
  <c r="BF16" i="3"/>
  <c r="BG16" i="3"/>
  <c r="BH16" i="3"/>
  <c r="BI16" i="3"/>
  <c r="BJ16" i="3"/>
  <c r="BO16" i="3"/>
  <c r="BP16" i="3"/>
  <c r="BQ16" i="3"/>
  <c r="BR16" i="3"/>
  <c r="BS16" i="3"/>
  <c r="BT16" i="3"/>
  <c r="BU16" i="3"/>
  <c r="BV16" i="3"/>
  <c r="BW16" i="3"/>
  <c r="BX16" i="3"/>
  <c r="BY16" i="3"/>
  <c r="CD16" i="3"/>
  <c r="CE16" i="3"/>
  <c r="CF16" i="3"/>
  <c r="CG16" i="3"/>
  <c r="CH16" i="3"/>
  <c r="CI16" i="3"/>
  <c r="BE17" i="3"/>
  <c r="BF17" i="3"/>
  <c r="BG17" i="3"/>
  <c r="BH17" i="3"/>
  <c r="BI17" i="3"/>
  <c r="BJ17" i="3"/>
  <c r="BO17" i="3"/>
  <c r="BP17" i="3"/>
  <c r="BQ17" i="3"/>
  <c r="BR17" i="3"/>
  <c r="BS17" i="3"/>
  <c r="BT17" i="3"/>
  <c r="BU17" i="3"/>
  <c r="BV17" i="3"/>
  <c r="BW17" i="3"/>
  <c r="BX17" i="3"/>
  <c r="BY17" i="3"/>
  <c r="CD17" i="3"/>
  <c r="CE17" i="3"/>
  <c r="CF17" i="3"/>
  <c r="CG17" i="3"/>
  <c r="CH17" i="3"/>
  <c r="CI17" i="3"/>
  <c r="BE18" i="3"/>
  <c r="BF18" i="3"/>
  <c r="BG18" i="3"/>
  <c r="BH18" i="3"/>
  <c r="BI18" i="3"/>
  <c r="BJ18" i="3"/>
  <c r="BO18" i="3"/>
  <c r="BP18" i="3"/>
  <c r="BQ18" i="3"/>
  <c r="BR18" i="3"/>
  <c r="BS18" i="3"/>
  <c r="BT18" i="3"/>
  <c r="BU18" i="3"/>
  <c r="BV18" i="3"/>
  <c r="BW18" i="3"/>
  <c r="BX18" i="3"/>
  <c r="BY18" i="3"/>
  <c r="CD18" i="3"/>
  <c r="CE18" i="3"/>
  <c r="CF18" i="3"/>
  <c r="CG18" i="3"/>
  <c r="CH18" i="3"/>
  <c r="CI18" i="3"/>
  <c r="BE19" i="3"/>
  <c r="BF19" i="3"/>
  <c r="BG19" i="3"/>
  <c r="BH19" i="3"/>
  <c r="BI19" i="3"/>
  <c r="BJ19" i="3"/>
  <c r="BO19" i="3"/>
  <c r="BP19" i="3"/>
  <c r="BQ19" i="3"/>
  <c r="BR19" i="3"/>
  <c r="BS19" i="3"/>
  <c r="BT19" i="3"/>
  <c r="BU19" i="3"/>
  <c r="BV19" i="3"/>
  <c r="BW19" i="3"/>
  <c r="BX19" i="3"/>
  <c r="BY19" i="3"/>
  <c r="CD19" i="3"/>
  <c r="CE19" i="3"/>
  <c r="CF19" i="3"/>
  <c r="CG19" i="3"/>
  <c r="CH19" i="3"/>
  <c r="CI19" i="3"/>
  <c r="AS36" i="3" l="1"/>
  <c r="AR36" i="3"/>
  <c r="AQ36" i="3"/>
  <c r="AP36" i="3"/>
  <c r="AO36" i="3"/>
  <c r="AN36" i="3"/>
  <c r="AM36" i="3"/>
  <c r="AL36" i="3"/>
  <c r="AI36" i="3"/>
  <c r="AH36" i="3"/>
  <c r="AG36" i="3"/>
  <c r="AF36" i="3"/>
  <c r="AE36" i="3"/>
  <c r="AD36" i="3"/>
  <c r="AC36" i="3"/>
  <c r="AB36" i="3"/>
  <c r="T36" i="3"/>
  <c r="S36" i="3"/>
  <c r="R36" i="3"/>
  <c r="Q36" i="3"/>
  <c r="P36" i="3"/>
  <c r="O36" i="3"/>
  <c r="N36" i="3"/>
  <c r="M36" i="3"/>
  <c r="AK24" i="3"/>
  <c r="AK25" i="3" s="1"/>
  <c r="AK26" i="3" s="1"/>
  <c r="AK27" i="3" s="1"/>
  <c r="AK28" i="3" s="1"/>
  <c r="AK29" i="3" s="1"/>
  <c r="AK31" i="3" s="1"/>
  <c r="AK32" i="3" s="1"/>
  <c r="AK33" i="3" s="1"/>
  <c r="AK34" i="3" s="1"/>
  <c r="AK35" i="3" s="1"/>
  <c r="AK36" i="3" s="1"/>
  <c r="AA24" i="3"/>
  <c r="AA25" i="3" s="1"/>
  <c r="AA26" i="3" s="1"/>
  <c r="AA27" i="3" s="1"/>
  <c r="AA28" i="3" s="1"/>
  <c r="AA29" i="3" s="1"/>
  <c r="AA31" i="3" s="1"/>
  <c r="AA32" i="3" s="1"/>
  <c r="AA33" i="3" s="1"/>
  <c r="AA34" i="3" s="1"/>
  <c r="AA35" i="3" s="1"/>
  <c r="AA36" i="3" s="1"/>
  <c r="L24" i="3"/>
  <c r="L25" i="3" s="1"/>
  <c r="L26" i="3" s="1"/>
  <c r="L27" i="3" s="1"/>
  <c r="L28" i="3" s="1"/>
  <c r="L29" i="3" s="1"/>
  <c r="L31" i="3" s="1"/>
  <c r="L32" i="3" s="1"/>
  <c r="L33" i="3" s="1"/>
  <c r="L34" i="3" s="1"/>
  <c r="L35" i="3" s="1"/>
  <c r="L36" i="3" s="1"/>
  <c r="B24" i="3"/>
  <c r="B25" i="3" s="1"/>
  <c r="B26" i="3" s="1"/>
  <c r="B27" i="3" s="1"/>
  <c r="B28" i="3" s="1"/>
  <c r="B29" i="3" s="1"/>
  <c r="B31" i="3" s="1"/>
  <c r="B32" i="3" s="1"/>
  <c r="B33" i="3" s="1"/>
  <c r="B34" i="3" s="1"/>
  <c r="B35" i="3" s="1"/>
  <c r="B36" i="3" s="1"/>
  <c r="CL19" i="3"/>
  <c r="CM19" i="3" s="1"/>
  <c r="AL19" i="3"/>
  <c r="CB19" i="3"/>
  <c r="CC19" i="3" s="1"/>
  <c r="AB19" i="3"/>
  <c r="CA19" i="3" s="1"/>
  <c r="BM19" i="3"/>
  <c r="BN19" i="3" s="1"/>
  <c r="M19" i="3"/>
  <c r="BL19" i="3" s="1"/>
  <c r="BC19" i="3"/>
  <c r="BD19" i="3" s="1"/>
  <c r="C19" i="3"/>
  <c r="F36" i="3" s="1"/>
  <c r="B19" i="3"/>
  <c r="AA19" i="3" s="1"/>
  <c r="BZ19" i="3" s="1"/>
  <c r="CL18" i="3"/>
  <c r="CM18" i="3" s="1"/>
  <c r="AL18" i="3"/>
  <c r="CB18" i="3"/>
  <c r="CC18" i="3" s="1"/>
  <c r="AB18" i="3"/>
  <c r="CA18" i="3" s="1"/>
  <c r="BM18" i="3"/>
  <c r="BN18" i="3" s="1"/>
  <c r="M18" i="3"/>
  <c r="BL18" i="3" s="1"/>
  <c r="BC18" i="3"/>
  <c r="BD18" i="3" s="1"/>
  <c r="C18" i="3"/>
  <c r="J35" i="3" s="1"/>
  <c r="B18" i="3"/>
  <c r="L18" i="3" s="1"/>
  <c r="CL17" i="3"/>
  <c r="CM17" i="3" s="1"/>
  <c r="AL17" i="3"/>
  <c r="CB17" i="3"/>
  <c r="CC17" i="3" s="1"/>
  <c r="AB17" i="3"/>
  <c r="CA17" i="3" s="1"/>
  <c r="BM17" i="3"/>
  <c r="BN17" i="3" s="1"/>
  <c r="M17" i="3"/>
  <c r="BC17" i="3"/>
  <c r="BD17" i="3" s="1"/>
  <c r="C17" i="3"/>
  <c r="B17" i="3"/>
  <c r="L17" i="3" s="1"/>
  <c r="CL16" i="3"/>
  <c r="CM16" i="3" s="1"/>
  <c r="AL16" i="3"/>
  <c r="CK16" i="3" s="1"/>
  <c r="CB16" i="3"/>
  <c r="CC16" i="3" s="1"/>
  <c r="AB16" i="3"/>
  <c r="CA16" i="3" s="1"/>
  <c r="BM16" i="3"/>
  <c r="BN16" i="3" s="1"/>
  <c r="M16" i="3"/>
  <c r="BC16" i="3"/>
  <c r="BD16" i="3" s="1"/>
  <c r="C16" i="3"/>
  <c r="B16" i="3"/>
  <c r="AA16" i="3" s="1"/>
  <c r="BZ16" i="3" s="1"/>
  <c r="CL15" i="3"/>
  <c r="CM15" i="3" s="1"/>
  <c r="AL15" i="3"/>
  <c r="CK15" i="3" s="1"/>
  <c r="CB15" i="3"/>
  <c r="CC15" i="3" s="1"/>
  <c r="AB15" i="3"/>
  <c r="CA15" i="3" s="1"/>
  <c r="BM15" i="3"/>
  <c r="BN15" i="3" s="1"/>
  <c r="M15" i="3"/>
  <c r="BC15" i="3"/>
  <c r="BD15" i="3" s="1"/>
  <c r="C15" i="3"/>
  <c r="B15" i="3"/>
  <c r="AA15" i="3" s="1"/>
  <c r="BZ15" i="3" s="1"/>
  <c r="CL14" i="3"/>
  <c r="CM14" i="3" s="1"/>
  <c r="AL14" i="3"/>
  <c r="CB14" i="3"/>
  <c r="CC14" i="3" s="1"/>
  <c r="AB14" i="3"/>
  <c r="CA14" i="3" s="1"/>
  <c r="W14" i="3"/>
  <c r="BV14" i="3" s="1"/>
  <c r="BM14" i="3"/>
  <c r="BN14" i="3" s="1"/>
  <c r="M14" i="3"/>
  <c r="BL14" i="3" s="1"/>
  <c r="BC14" i="3"/>
  <c r="BD14" i="3" s="1"/>
  <c r="C14" i="3"/>
  <c r="F31" i="3" s="1"/>
  <c r="B14" i="3"/>
  <c r="AA14" i="3" s="1"/>
  <c r="BZ14" i="3" s="1"/>
  <c r="CL13" i="3"/>
  <c r="CM13" i="3" s="1"/>
  <c r="AL13" i="3"/>
  <c r="CK13" i="3" s="1"/>
  <c r="CB13" i="3"/>
  <c r="CC13" i="3" s="1"/>
  <c r="AB13" i="3"/>
  <c r="CA13" i="3" s="1"/>
  <c r="W13" i="3"/>
  <c r="BV13" i="3" s="1"/>
  <c r="BM13" i="3"/>
  <c r="BN13" i="3" s="1"/>
  <c r="M13" i="3"/>
  <c r="BC13" i="3"/>
  <c r="BD13" i="3" s="1"/>
  <c r="C13" i="3"/>
  <c r="H29" i="3" s="1"/>
  <c r="B13" i="3"/>
  <c r="AA13" i="3" s="1"/>
  <c r="BZ13" i="3" s="1"/>
  <c r="CL12" i="3"/>
  <c r="CM12" i="3" s="1"/>
  <c r="AL12" i="3"/>
  <c r="CB12" i="3"/>
  <c r="CC12" i="3" s="1"/>
  <c r="AB12" i="3"/>
  <c r="BM12" i="3"/>
  <c r="BN12" i="3" s="1"/>
  <c r="M12" i="3"/>
  <c r="S28" i="3" s="1"/>
  <c r="BC12" i="3"/>
  <c r="BD12" i="3" s="1"/>
  <c r="C12" i="3"/>
  <c r="B12" i="3"/>
  <c r="AA12" i="3" s="1"/>
  <c r="BZ12" i="3" s="1"/>
  <c r="CL11" i="3"/>
  <c r="CM11" i="3" s="1"/>
  <c r="AL11" i="3"/>
  <c r="AN27" i="3" s="1"/>
  <c r="CB11" i="3"/>
  <c r="CC11" i="3" s="1"/>
  <c r="AB11" i="3"/>
  <c r="CA11" i="3" s="1"/>
  <c r="BM11" i="3"/>
  <c r="BN11" i="3" s="1"/>
  <c r="M11" i="3"/>
  <c r="BC11" i="3"/>
  <c r="BD11" i="3" s="1"/>
  <c r="C11" i="3"/>
  <c r="B11" i="3"/>
  <c r="L11" i="3" s="1"/>
  <c r="CL10" i="3"/>
  <c r="CM10" i="3" s="1"/>
  <c r="AL10" i="3"/>
  <c r="CB10" i="3"/>
  <c r="CC10" i="3" s="1"/>
  <c r="AB10" i="3"/>
  <c r="BM10" i="3"/>
  <c r="BN10" i="3" s="1"/>
  <c r="M10" i="3"/>
  <c r="BC10" i="3"/>
  <c r="BD10" i="3" s="1"/>
  <c r="C10" i="3"/>
  <c r="B10" i="3"/>
  <c r="AA10" i="3" s="1"/>
  <c r="BZ10" i="3" s="1"/>
  <c r="CL9" i="3"/>
  <c r="CM9" i="3" s="1"/>
  <c r="AL9" i="3"/>
  <c r="AS25" i="3" s="1"/>
  <c r="CB9" i="3"/>
  <c r="CC9" i="3" s="1"/>
  <c r="AB9" i="3"/>
  <c r="CA9" i="3" s="1"/>
  <c r="BM9" i="3"/>
  <c r="BN9" i="3" s="1"/>
  <c r="M9" i="3"/>
  <c r="Q25" i="3" s="1"/>
  <c r="BC9" i="3"/>
  <c r="BD9" i="3" s="1"/>
  <c r="C9" i="3"/>
  <c r="I25" i="3" s="1"/>
  <c r="B9" i="3"/>
  <c r="AA9" i="3" s="1"/>
  <c r="BZ9" i="3" s="1"/>
  <c r="CL8" i="3"/>
  <c r="CM8" i="3" s="1"/>
  <c r="AL8" i="3"/>
  <c r="CB8" i="3"/>
  <c r="CC8" i="3" s="1"/>
  <c r="AB8" i="3"/>
  <c r="BM8" i="3"/>
  <c r="BN8" i="3" s="1"/>
  <c r="M8" i="3"/>
  <c r="BC8" i="3"/>
  <c r="BD8" i="3" s="1"/>
  <c r="C8" i="3"/>
  <c r="B8" i="3"/>
  <c r="AA8" i="3" s="1"/>
  <c r="BZ8" i="3" s="1"/>
  <c r="AM7" i="3"/>
  <c r="CL7" i="3" s="1"/>
  <c r="CM7" i="3" s="1"/>
  <c r="AL7" i="3"/>
  <c r="AC7" i="3"/>
  <c r="CB7" i="3" s="1"/>
  <c r="CC7" i="3" s="1"/>
  <c r="AB7" i="3"/>
  <c r="CA7" i="3" s="1"/>
  <c r="M7" i="3"/>
  <c r="BL7" i="3" s="1"/>
  <c r="D7" i="3"/>
  <c r="BC7" i="3" s="1"/>
  <c r="BD7" i="3" s="1"/>
  <c r="C7" i="3"/>
  <c r="I23" i="3" s="1"/>
  <c r="AX6" i="3"/>
  <c r="B5" i="3"/>
  <c r="E4" i="3"/>
  <c r="E3" i="3"/>
  <c r="AL8" i="2"/>
  <c r="AR24" i="2" s="1"/>
  <c r="AL9" i="2"/>
  <c r="AR25" i="2" s="1"/>
  <c r="AL10" i="2"/>
  <c r="AQ26" i="2" s="1"/>
  <c r="AL11" i="2"/>
  <c r="AQ27" i="2" s="1"/>
  <c r="AL12" i="2"/>
  <c r="AS28" i="2" s="1"/>
  <c r="AL13" i="2"/>
  <c r="AQ29" i="2" s="1"/>
  <c r="AL14" i="2"/>
  <c r="AS30" i="2" s="1"/>
  <c r="AL15" i="2"/>
  <c r="AN31" i="2" s="1"/>
  <c r="AL16" i="2"/>
  <c r="AQ32" i="2" s="1"/>
  <c r="AL17" i="2"/>
  <c r="AR33" i="2" s="1"/>
  <c r="AL18" i="2"/>
  <c r="AQ34" i="2" s="1"/>
  <c r="AL19" i="2"/>
  <c r="AQ35" i="2" s="1"/>
  <c r="AL7" i="2"/>
  <c r="AP23" i="2" s="1"/>
  <c r="AB8" i="2"/>
  <c r="AH24" i="2" s="1"/>
  <c r="AB9" i="2"/>
  <c r="AH25" i="2" s="1"/>
  <c r="AB10" i="2"/>
  <c r="AF26" i="2" s="1"/>
  <c r="AB11" i="2"/>
  <c r="AG27" i="2" s="1"/>
  <c r="AB12" i="2"/>
  <c r="AF28" i="2" s="1"/>
  <c r="AB13" i="2"/>
  <c r="AI29" i="2" s="1"/>
  <c r="AB14" i="2"/>
  <c r="AH30" i="2" s="1"/>
  <c r="AB15" i="2"/>
  <c r="AB16" i="2"/>
  <c r="AF32" i="2" s="1"/>
  <c r="AB17" i="2"/>
  <c r="AF33" i="2" s="1"/>
  <c r="AB18" i="2"/>
  <c r="AF34" i="2" s="1"/>
  <c r="AB19" i="2"/>
  <c r="AI35" i="2" s="1"/>
  <c r="AB7" i="2"/>
  <c r="AF23" i="2" s="1"/>
  <c r="M8" i="2"/>
  <c r="R24" i="2" s="1"/>
  <c r="M9" i="2"/>
  <c r="S25" i="2" s="1"/>
  <c r="M10" i="2"/>
  <c r="P26" i="2" s="1"/>
  <c r="M11" i="2"/>
  <c r="M12" i="2"/>
  <c r="R28" i="2" s="1"/>
  <c r="M13" i="2"/>
  <c r="R29" i="2" s="1"/>
  <c r="M14" i="2"/>
  <c r="Q30" i="2" s="1"/>
  <c r="M15" i="2"/>
  <c r="P31" i="2" s="1"/>
  <c r="M16" i="2"/>
  <c r="P32" i="2" s="1"/>
  <c r="M17" i="2"/>
  <c r="R33" i="2" s="1"/>
  <c r="M18" i="2"/>
  <c r="S34" i="2" s="1"/>
  <c r="M19" i="2"/>
  <c r="R35" i="2" s="1"/>
  <c r="M7" i="2"/>
  <c r="S23" i="2" s="1"/>
  <c r="C7" i="2"/>
  <c r="G23" i="2" s="1"/>
  <c r="C8" i="2"/>
  <c r="G24" i="2" s="1"/>
  <c r="C9" i="2"/>
  <c r="J25" i="2" s="1"/>
  <c r="C10" i="2"/>
  <c r="I26" i="2" s="1"/>
  <c r="C11" i="2"/>
  <c r="C27" i="2" s="1"/>
  <c r="C12" i="2"/>
  <c r="G28" i="2" s="1"/>
  <c r="C13" i="2"/>
  <c r="J29" i="2" s="1"/>
  <c r="C14" i="2"/>
  <c r="J31" i="2" s="1"/>
  <c r="C15" i="2"/>
  <c r="C16" i="2"/>
  <c r="I33" i="2" s="1"/>
  <c r="C17" i="2"/>
  <c r="J34" i="2" s="1"/>
  <c r="C18" i="2"/>
  <c r="F35" i="2" s="1"/>
  <c r="C19" i="2"/>
  <c r="I36" i="2" s="1"/>
  <c r="B5" i="2"/>
  <c r="AX6" i="2"/>
  <c r="B8" i="2"/>
  <c r="L8" i="2" s="1"/>
  <c r="B9" i="2"/>
  <c r="AA9" i="2" s="1"/>
  <c r="B10" i="2"/>
  <c r="L10" i="2" s="1"/>
  <c r="B11" i="2"/>
  <c r="L11" i="2" s="1"/>
  <c r="B12" i="2"/>
  <c r="AA12" i="2" s="1"/>
  <c r="B13" i="2"/>
  <c r="L13" i="2" s="1"/>
  <c r="B14" i="2"/>
  <c r="AA14" i="2" s="1"/>
  <c r="B15" i="2"/>
  <c r="AA15" i="2" s="1"/>
  <c r="B16" i="2"/>
  <c r="AA16" i="2" s="1"/>
  <c r="B17" i="2"/>
  <c r="L17" i="2" s="1"/>
  <c r="B18" i="2"/>
  <c r="AA18" i="2" s="1"/>
  <c r="B19" i="2"/>
  <c r="AA19" i="2" s="1"/>
  <c r="AM8" i="2"/>
  <c r="AM9" i="2"/>
  <c r="AM10" i="2"/>
  <c r="AM11" i="2"/>
  <c r="AM12" i="2"/>
  <c r="AM13" i="2"/>
  <c r="AM14" i="2"/>
  <c r="AM15" i="2"/>
  <c r="AM16" i="2"/>
  <c r="AM17" i="2"/>
  <c r="AM18" i="2"/>
  <c r="AM19" i="2"/>
  <c r="AM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7" i="2"/>
  <c r="N8" i="2"/>
  <c r="N9" i="2"/>
  <c r="N10" i="2"/>
  <c r="N11" i="2"/>
  <c r="N12" i="2"/>
  <c r="N13" i="2"/>
  <c r="N14" i="2"/>
  <c r="N15" i="2"/>
  <c r="N16" i="2"/>
  <c r="N17" i="2"/>
  <c r="N18" i="2"/>
  <c r="N19" i="2"/>
  <c r="N7" i="2"/>
  <c r="D11" i="2"/>
  <c r="D12" i="2"/>
  <c r="D13" i="2"/>
  <c r="D14" i="2"/>
  <c r="D15" i="2"/>
  <c r="D16" i="2"/>
  <c r="D17" i="2"/>
  <c r="D18" i="2"/>
  <c r="D19" i="2"/>
  <c r="D10" i="2"/>
  <c r="D9" i="2"/>
  <c r="D8" i="2"/>
  <c r="D7" i="2"/>
  <c r="AZ7" i="1"/>
  <c r="E4" i="2"/>
  <c r="E4" i="1"/>
  <c r="E3" i="2"/>
  <c r="E3" i="1"/>
  <c r="AS36" i="2"/>
  <c r="AR36" i="2"/>
  <c r="AQ36" i="2"/>
  <c r="AP36" i="2"/>
  <c r="AO36" i="2"/>
  <c r="AN36" i="2"/>
  <c r="AM36" i="2"/>
  <c r="AL36" i="2"/>
  <c r="AI36" i="2"/>
  <c r="AH36" i="2"/>
  <c r="AG36" i="2"/>
  <c r="AF36" i="2"/>
  <c r="AE36" i="2"/>
  <c r="AD36" i="2"/>
  <c r="AC36" i="2"/>
  <c r="AB36" i="2"/>
  <c r="T36" i="2"/>
  <c r="S36" i="2"/>
  <c r="R36" i="2"/>
  <c r="Q36" i="2"/>
  <c r="P36" i="2"/>
  <c r="O36" i="2"/>
  <c r="N36" i="2"/>
  <c r="M36" i="2"/>
  <c r="S31" i="2"/>
  <c r="AR30" i="2"/>
  <c r="AN30" i="2"/>
  <c r="AK24" i="2"/>
  <c r="AK25" i="2" s="1"/>
  <c r="AK26" i="2" s="1"/>
  <c r="AK27" i="2" s="1"/>
  <c r="AK28" i="2" s="1"/>
  <c r="AK29" i="2" s="1"/>
  <c r="AK31" i="2" s="1"/>
  <c r="AK32" i="2" s="1"/>
  <c r="AK33" i="2" s="1"/>
  <c r="AK34" i="2" s="1"/>
  <c r="AK35" i="2" s="1"/>
  <c r="AK36" i="2" s="1"/>
  <c r="AA24" i="2"/>
  <c r="AA25" i="2" s="1"/>
  <c r="AA26" i="2" s="1"/>
  <c r="AA27" i="2" s="1"/>
  <c r="AA28" i="2" s="1"/>
  <c r="AA29" i="2" s="1"/>
  <c r="AA31" i="2" s="1"/>
  <c r="AA32" i="2" s="1"/>
  <c r="AA33" i="2" s="1"/>
  <c r="AA34" i="2" s="1"/>
  <c r="AA35" i="2" s="1"/>
  <c r="AA36" i="2" s="1"/>
  <c r="L24" i="2"/>
  <c r="L25" i="2" s="1"/>
  <c r="L26" i="2" s="1"/>
  <c r="L27" i="2" s="1"/>
  <c r="L28" i="2" s="1"/>
  <c r="L29" i="2" s="1"/>
  <c r="L31" i="2" s="1"/>
  <c r="L32" i="2" s="1"/>
  <c r="L33" i="2" s="1"/>
  <c r="L34" i="2" s="1"/>
  <c r="L35" i="2" s="1"/>
  <c r="L36" i="2" s="1"/>
  <c r="B24" i="2"/>
  <c r="B25" i="2" s="1"/>
  <c r="B26" i="2" s="1"/>
  <c r="B27" i="2" s="1"/>
  <c r="B28" i="2" s="1"/>
  <c r="B29" i="2" s="1"/>
  <c r="B31" i="2" s="1"/>
  <c r="B32" i="2" s="1"/>
  <c r="B33" i="2" s="1"/>
  <c r="B34" i="2" s="1"/>
  <c r="B35" i="2" s="1"/>
  <c r="B36" i="2" s="1"/>
  <c r="AI23" i="2"/>
  <c r="AE23" i="2"/>
  <c r="AC23" i="2"/>
  <c r="AA17" i="2"/>
  <c r="W14" i="2"/>
  <c r="W13" i="2"/>
  <c r="AO24" i="1"/>
  <c r="AO25" i="1"/>
  <c r="AO26" i="1"/>
  <c r="AO27" i="1"/>
  <c r="AO30" i="1"/>
  <c r="AO31" i="1"/>
  <c r="AO32" i="1"/>
  <c r="AO33" i="1"/>
  <c r="AO34" i="1"/>
  <c r="AO35" i="1"/>
  <c r="AO36" i="1"/>
  <c r="AO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23" i="1"/>
  <c r="F23" i="1"/>
  <c r="AI24" i="1"/>
  <c r="AI25" i="1"/>
  <c r="AI26" i="1"/>
  <c r="AI27" i="1"/>
  <c r="AI28" i="1"/>
  <c r="AI29" i="1"/>
  <c r="AI30" i="1"/>
  <c r="AI31" i="1"/>
  <c r="AI32" i="1"/>
  <c r="AI34" i="1"/>
  <c r="AI35" i="1"/>
  <c r="AI36" i="1"/>
  <c r="AI23" i="1"/>
  <c r="AH24" i="1"/>
  <c r="AH25" i="1"/>
  <c r="AH26" i="1"/>
  <c r="AH27" i="1"/>
  <c r="AH28" i="1"/>
  <c r="AH29" i="1"/>
  <c r="AH30" i="1"/>
  <c r="AH32" i="1"/>
  <c r="AH33" i="1"/>
  <c r="AH34" i="1"/>
  <c r="AH35" i="1"/>
  <c r="AH36" i="1"/>
  <c r="AH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23" i="1"/>
  <c r="AC24" i="1"/>
  <c r="AC25" i="1"/>
  <c r="AC26" i="1"/>
  <c r="AC29" i="1"/>
  <c r="AC30" i="1"/>
  <c r="AC31" i="1"/>
  <c r="AC32" i="1"/>
  <c r="AC33" i="1"/>
  <c r="AC34" i="1"/>
  <c r="AC36" i="1"/>
  <c r="AC23" i="1"/>
  <c r="AB27" i="1"/>
  <c r="AB28" i="1"/>
  <c r="AB29" i="1"/>
  <c r="AB30" i="1"/>
  <c r="AB31" i="1"/>
  <c r="AB32" i="1"/>
  <c r="AB33" i="1"/>
  <c r="AB36" i="1"/>
  <c r="AS24" i="1"/>
  <c r="AS25" i="1"/>
  <c r="AS26" i="1"/>
  <c r="AS28" i="1"/>
  <c r="AS29" i="1"/>
  <c r="AS30" i="1"/>
  <c r="AS31" i="1"/>
  <c r="AS32" i="1"/>
  <c r="AS34" i="1"/>
  <c r="AS35" i="1"/>
  <c r="AS36" i="1"/>
  <c r="AS23" i="1"/>
  <c r="AR24" i="1"/>
  <c r="AR25" i="1"/>
  <c r="AR26" i="1"/>
  <c r="AR27" i="1"/>
  <c r="AR28" i="1"/>
  <c r="AR29" i="1"/>
  <c r="AR30" i="1"/>
  <c r="AR33" i="1"/>
  <c r="AR36" i="1"/>
  <c r="AR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23" i="1"/>
  <c r="AP23" i="1"/>
  <c r="AN25" i="1"/>
  <c r="AN27" i="1"/>
  <c r="AN28" i="1"/>
  <c r="AN29" i="1"/>
  <c r="AN30" i="1"/>
  <c r="AN31" i="1"/>
  <c r="AN32" i="1"/>
  <c r="AN33" i="1"/>
  <c r="AN34" i="1"/>
  <c r="AN35" i="1"/>
  <c r="AN36" i="1"/>
  <c r="AN23" i="1"/>
  <c r="AM24" i="1"/>
  <c r="AM26" i="1"/>
  <c r="AM28" i="1"/>
  <c r="AM29" i="1"/>
  <c r="AM30" i="1"/>
  <c r="AM31" i="1"/>
  <c r="AM32" i="1"/>
  <c r="AM33" i="1"/>
  <c r="AM34" i="1"/>
  <c r="AM35" i="1"/>
  <c r="AM36" i="1"/>
  <c r="AM23" i="1"/>
  <c r="AL25" i="1"/>
  <c r="AL26" i="1"/>
  <c r="AL27" i="1"/>
  <c r="AL29" i="1"/>
  <c r="AL30" i="1"/>
  <c r="AL31" i="1"/>
  <c r="AL32" i="1"/>
  <c r="AL33" i="1"/>
  <c r="AL36" i="1"/>
  <c r="AK24" i="1"/>
  <c r="AK25" i="1" s="1"/>
  <c r="AK26" i="1" s="1"/>
  <c r="AK27" i="1" s="1"/>
  <c r="AK28" i="1" s="1"/>
  <c r="AK29" i="1" s="1"/>
  <c r="AK31" i="1" s="1"/>
  <c r="AK32" i="1" s="1"/>
  <c r="AK33" i="1" s="1"/>
  <c r="AK34" i="1" s="1"/>
  <c r="AK35" i="1" s="1"/>
  <c r="AK36" i="1" s="1"/>
  <c r="D27" i="1"/>
  <c r="AA8" i="1"/>
  <c r="AA9" i="1"/>
  <c r="AA10" i="1"/>
  <c r="AB25" i="1" s="1"/>
  <c r="AA11" i="1"/>
  <c r="AA12" i="1"/>
  <c r="AC27" i="1" s="1"/>
  <c r="AA13" i="1"/>
  <c r="AC28" i="1" s="1"/>
  <c r="AA14" i="1"/>
  <c r="AA15" i="1"/>
  <c r="AA16" i="1"/>
  <c r="AH31" i="1" s="1"/>
  <c r="AA17" i="1"/>
  <c r="AA18" i="1"/>
  <c r="AI33" i="1" s="1"/>
  <c r="AA19" i="1"/>
  <c r="AA24" i="1"/>
  <c r="AA25" i="1" s="1"/>
  <c r="AA26" i="1" s="1"/>
  <c r="AA27" i="1" s="1"/>
  <c r="AA28" i="1" s="1"/>
  <c r="AA29" i="1" s="1"/>
  <c r="AA31" i="1" s="1"/>
  <c r="AA32" i="1" s="1"/>
  <c r="AA33" i="1" s="1"/>
  <c r="AA34" i="1" s="1"/>
  <c r="AA35" i="1" s="1"/>
  <c r="AA36" i="1" s="1"/>
  <c r="W13" i="1"/>
  <c r="AP29" i="2" l="1"/>
  <c r="AS23" i="2"/>
  <c r="O29" i="2"/>
  <c r="AB34" i="1"/>
  <c r="AG23" i="2"/>
  <c r="AP30" i="2"/>
  <c r="AG32" i="2"/>
  <c r="AH31" i="2"/>
  <c r="AI33" i="2"/>
  <c r="AB26" i="1"/>
  <c r="L15" i="2"/>
  <c r="AK15" i="2" s="1"/>
  <c r="C26" i="2"/>
  <c r="J34" i="3"/>
  <c r="AL26" i="2"/>
  <c r="G32" i="2"/>
  <c r="AP26" i="2"/>
  <c r="N23" i="2"/>
  <c r="T27" i="2"/>
  <c r="AB24" i="1"/>
  <c r="P23" i="2"/>
  <c r="AR26" i="2"/>
  <c r="R23" i="2"/>
  <c r="T23" i="2"/>
  <c r="AL30" i="2"/>
  <c r="AC24" i="2"/>
  <c r="AQ25" i="2"/>
  <c r="AQ24" i="2"/>
  <c r="S35" i="2"/>
  <c r="AS34" i="2"/>
  <c r="AD34" i="2"/>
  <c r="AC32" i="2"/>
  <c r="AE32" i="2"/>
  <c r="AD26" i="2"/>
  <c r="AG25" i="2"/>
  <c r="AE24" i="2"/>
  <c r="AG24" i="2"/>
  <c r="AI24" i="2"/>
  <c r="O32" i="2"/>
  <c r="S32" i="2"/>
  <c r="M32" i="2"/>
  <c r="O28" i="2"/>
  <c r="Q28" i="2"/>
  <c r="S28" i="2"/>
  <c r="S24" i="2"/>
  <c r="AM33" i="2"/>
  <c r="H34" i="2"/>
  <c r="F33" i="2"/>
  <c r="D29" i="2"/>
  <c r="H28" i="2"/>
  <c r="O24" i="2"/>
  <c r="AN34" i="2"/>
  <c r="Q24" i="2"/>
  <c r="AP34" i="2"/>
  <c r="L19" i="2"/>
  <c r="AK19" i="2" s="1"/>
  <c r="AB28" i="2"/>
  <c r="L10" i="3"/>
  <c r="BK10" i="3" s="1"/>
  <c r="AE28" i="2"/>
  <c r="AG28" i="2"/>
  <c r="AI28" i="2"/>
  <c r="L9" i="2"/>
  <c r="N25" i="2" s="1"/>
  <c r="F26" i="2"/>
  <c r="D34" i="2"/>
  <c r="J23" i="2"/>
  <c r="AS25" i="2"/>
  <c r="AL25" i="2"/>
  <c r="AQ33" i="2"/>
  <c r="AR29" i="2"/>
  <c r="AO33" i="2"/>
  <c r="AO25" i="2"/>
  <c r="AN29" i="2"/>
  <c r="AB30" i="2"/>
  <c r="AD23" i="2"/>
  <c r="AH23" i="2"/>
  <c r="AF24" i="2"/>
  <c r="AD28" i="2"/>
  <c r="AH28" i="2"/>
  <c r="AC30" i="2"/>
  <c r="AD32" i="2"/>
  <c r="AH32" i="2"/>
  <c r="AD24" i="2"/>
  <c r="AE26" i="2"/>
  <c r="AB32" i="2"/>
  <c r="Q25" i="2"/>
  <c r="P29" i="2"/>
  <c r="P33" i="2"/>
  <c r="O35" i="2"/>
  <c r="Q27" i="2"/>
  <c r="M31" i="2"/>
  <c r="F34" i="2"/>
  <c r="G34" i="2"/>
  <c r="F29" i="2"/>
  <c r="I29" i="2"/>
  <c r="H29" i="2"/>
  <c r="E23" i="2"/>
  <c r="H26" i="2"/>
  <c r="AI34" i="2"/>
  <c r="L12" i="2"/>
  <c r="AK12" i="2" s="1"/>
  <c r="AB29" i="2"/>
  <c r="AH29" i="2"/>
  <c r="AA11" i="2"/>
  <c r="AI32" i="2"/>
  <c r="I23" i="2"/>
  <c r="N26" i="2"/>
  <c r="AN28" i="2"/>
  <c r="AG30" i="2"/>
  <c r="AP31" i="2"/>
  <c r="AN32" i="2"/>
  <c r="AH34" i="2"/>
  <c r="AN35" i="2"/>
  <c r="F23" i="2"/>
  <c r="H24" i="2"/>
  <c r="R25" i="2"/>
  <c r="AH26" i="2"/>
  <c r="T29" i="2"/>
  <c r="AF30" i="2"/>
  <c r="AM31" i="2"/>
  <c r="Q33" i="2"/>
  <c r="AE34" i="2"/>
  <c r="AH35" i="2"/>
  <c r="M25" i="2"/>
  <c r="J36" i="2"/>
  <c r="F36" i="2"/>
  <c r="AP27" i="2"/>
  <c r="AR27" i="2"/>
  <c r="AM23" i="2"/>
  <c r="J24" i="2"/>
  <c r="AS24" i="2"/>
  <c r="R26" i="2"/>
  <c r="J28" i="2"/>
  <c r="AP32" i="2"/>
  <c r="H33" i="2"/>
  <c r="D23" i="2"/>
  <c r="H23" i="2"/>
  <c r="AQ23" i="2"/>
  <c r="F24" i="2"/>
  <c r="AO24" i="2"/>
  <c r="P25" i="2"/>
  <c r="T25" i="2"/>
  <c r="AC26" i="2"/>
  <c r="AG26" i="2"/>
  <c r="AN27" i="2"/>
  <c r="F28" i="2"/>
  <c r="S29" i="2"/>
  <c r="R30" i="2"/>
  <c r="AE30" i="2"/>
  <c r="AI30" i="2"/>
  <c r="AI31" i="2"/>
  <c r="D32" i="2"/>
  <c r="AL32" i="2"/>
  <c r="D33" i="2"/>
  <c r="O33" i="2"/>
  <c r="S33" i="2"/>
  <c r="AC34" i="2"/>
  <c r="AG34" i="2"/>
  <c r="AD35" i="2"/>
  <c r="AS35" i="2"/>
  <c r="AP28" i="2"/>
  <c r="AO23" i="2"/>
  <c r="D24" i="2"/>
  <c r="AH27" i="2"/>
  <c r="C28" i="2"/>
  <c r="AR28" i="2"/>
  <c r="N30" i="2"/>
  <c r="AD30" i="2"/>
  <c r="AD31" i="2"/>
  <c r="AS31" i="2"/>
  <c r="N33" i="2"/>
  <c r="Q34" i="2"/>
  <c r="AP35" i="2"/>
  <c r="H32" i="2"/>
  <c r="F25" i="2"/>
  <c r="L9" i="3"/>
  <c r="M25" i="3" s="1"/>
  <c r="L16" i="3"/>
  <c r="AK16" i="3" s="1"/>
  <c r="D27" i="3"/>
  <c r="L13" i="3"/>
  <c r="BK13" i="3" s="1"/>
  <c r="AL31" i="3"/>
  <c r="BK11" i="3"/>
  <c r="AK11" i="3"/>
  <c r="CJ11" i="3" s="1"/>
  <c r="AK17" i="3"/>
  <c r="CJ17" i="3" s="1"/>
  <c r="BK17" i="3"/>
  <c r="AK18" i="3"/>
  <c r="BK18" i="3"/>
  <c r="R23" i="3"/>
  <c r="AP23" i="3"/>
  <c r="CK7" i="3"/>
  <c r="AK13" i="3"/>
  <c r="CJ13" i="3" s="1"/>
  <c r="O33" i="3"/>
  <c r="BL17" i="3"/>
  <c r="CK18" i="3"/>
  <c r="N23" i="3"/>
  <c r="S24" i="3"/>
  <c r="BL8" i="3"/>
  <c r="AO24" i="3"/>
  <c r="CK8" i="3"/>
  <c r="Q26" i="3"/>
  <c r="BL10" i="3"/>
  <c r="AP26" i="3"/>
  <c r="CK10" i="3"/>
  <c r="AA11" i="3"/>
  <c r="BZ11" i="3" s="1"/>
  <c r="AL27" i="3"/>
  <c r="CK11" i="3"/>
  <c r="AG28" i="3"/>
  <c r="CA12" i="3"/>
  <c r="T29" i="3"/>
  <c r="BL13" i="3"/>
  <c r="AL30" i="3"/>
  <c r="CK14" i="3"/>
  <c r="S32" i="3"/>
  <c r="BL16" i="3"/>
  <c r="AP33" i="3"/>
  <c r="CK17" i="3"/>
  <c r="AA18" i="3"/>
  <c r="BZ18" i="3" s="1"/>
  <c r="L19" i="3"/>
  <c r="S23" i="3"/>
  <c r="O24" i="3"/>
  <c r="AR24" i="3"/>
  <c r="O26" i="3"/>
  <c r="AP32" i="3"/>
  <c r="L12" i="3"/>
  <c r="L15" i="3"/>
  <c r="AA17" i="3"/>
  <c r="BZ17" i="3" s="1"/>
  <c r="CK19" i="3"/>
  <c r="AR23" i="3"/>
  <c r="AL26" i="3"/>
  <c r="O29" i="3"/>
  <c r="S34" i="3"/>
  <c r="AE24" i="3"/>
  <c r="CA8" i="3"/>
  <c r="S25" i="3"/>
  <c r="BL9" i="3"/>
  <c r="AR25" i="3"/>
  <c r="CK9" i="3"/>
  <c r="AG26" i="3"/>
  <c r="CA10" i="3"/>
  <c r="S27" i="3"/>
  <c r="BL11" i="3"/>
  <c r="P28" i="3"/>
  <c r="BL12" i="3"/>
  <c r="AP28" i="3"/>
  <c r="CK12" i="3"/>
  <c r="O31" i="3"/>
  <c r="BL15" i="3"/>
  <c r="O27" i="3"/>
  <c r="AE29" i="3"/>
  <c r="O35" i="3"/>
  <c r="C25" i="2"/>
  <c r="H25" i="2"/>
  <c r="G25" i="2"/>
  <c r="F27" i="2"/>
  <c r="H27" i="2"/>
  <c r="J27" i="2"/>
  <c r="I27" i="2"/>
  <c r="E31" i="2"/>
  <c r="L8" i="3"/>
  <c r="M24" i="3" s="1"/>
  <c r="AD27" i="2"/>
  <c r="AB27" i="2"/>
  <c r="N24" i="2"/>
  <c r="AB34" i="2"/>
  <c r="Q23" i="2"/>
  <c r="AN23" i="2"/>
  <c r="AR23" i="2"/>
  <c r="E24" i="2"/>
  <c r="I24" i="2"/>
  <c r="P24" i="2"/>
  <c r="T24" i="2"/>
  <c r="AP24" i="2"/>
  <c r="AI25" i="2"/>
  <c r="G26" i="2"/>
  <c r="Q26" i="2"/>
  <c r="AO26" i="2"/>
  <c r="E28" i="2"/>
  <c r="I28" i="2"/>
  <c r="P28" i="2"/>
  <c r="T28" i="2"/>
  <c r="AQ28" i="2"/>
  <c r="O30" i="2"/>
  <c r="AM30" i="2"/>
  <c r="AQ30" i="2"/>
  <c r="AF31" i="2"/>
  <c r="N32" i="2"/>
  <c r="R32" i="2"/>
  <c r="AO32" i="2"/>
  <c r="C33" i="2"/>
  <c r="G33" i="2"/>
  <c r="P34" i="2"/>
  <c r="AO34" i="2"/>
  <c r="G35" i="2"/>
  <c r="AF35" i="2"/>
  <c r="AO23" i="3"/>
  <c r="N25" i="3"/>
  <c r="AP25" i="3"/>
  <c r="R26" i="3"/>
  <c r="AP30" i="3"/>
  <c r="AP34" i="3"/>
  <c r="AA8" i="2"/>
  <c r="AB24" i="2" s="1"/>
  <c r="L16" i="2"/>
  <c r="AK16" i="2" s="1"/>
  <c r="AR31" i="2" s="1"/>
  <c r="O23" i="2"/>
  <c r="AM24" i="2"/>
  <c r="AE25" i="2"/>
  <c r="D26" i="2"/>
  <c r="M26" i="2"/>
  <c r="AM26" i="2"/>
  <c r="AF27" i="2"/>
  <c r="M28" i="2"/>
  <c r="AE29" i="2"/>
  <c r="S30" i="2"/>
  <c r="AO30" i="2"/>
  <c r="AB31" i="2"/>
  <c r="AM32" i="2"/>
  <c r="E33" i="2"/>
  <c r="AE33" i="2"/>
  <c r="T34" i="2"/>
  <c r="AM34" i="2"/>
  <c r="D28" i="2"/>
  <c r="H35" i="2"/>
  <c r="P23" i="3"/>
  <c r="R24" i="3"/>
  <c r="M26" i="3"/>
  <c r="M28" i="3"/>
  <c r="AG31" i="3"/>
  <c r="AG23" i="3"/>
  <c r="AC23" i="3"/>
  <c r="G24" i="3"/>
  <c r="C24" i="3"/>
  <c r="AH25" i="3"/>
  <c r="AD25" i="3"/>
  <c r="G26" i="3"/>
  <c r="C26" i="3"/>
  <c r="AF27" i="3"/>
  <c r="AG27" i="3"/>
  <c r="AD27" i="3"/>
  <c r="I28" i="3"/>
  <c r="E28" i="3"/>
  <c r="F28" i="3"/>
  <c r="H28" i="3"/>
  <c r="C28" i="3"/>
  <c r="AS29" i="3"/>
  <c r="AP29" i="3"/>
  <c r="AR29" i="3"/>
  <c r="T30" i="3"/>
  <c r="P30" i="3"/>
  <c r="S30" i="3"/>
  <c r="N30" i="3"/>
  <c r="Q30" i="3"/>
  <c r="AI30" i="3"/>
  <c r="AE30" i="3"/>
  <c r="AF30" i="3"/>
  <c r="AH30" i="3"/>
  <c r="AC30" i="3"/>
  <c r="I32" i="3"/>
  <c r="E32" i="3"/>
  <c r="G32" i="3"/>
  <c r="C32" i="3"/>
  <c r="H32" i="3"/>
  <c r="D32" i="3"/>
  <c r="AF32" i="3"/>
  <c r="AB32" i="3"/>
  <c r="AH32" i="3"/>
  <c r="AD32" i="3"/>
  <c r="AE32" i="3"/>
  <c r="AF33" i="3"/>
  <c r="AH33" i="3"/>
  <c r="AD33" i="3"/>
  <c r="AI33" i="3"/>
  <c r="AE33" i="3"/>
  <c r="AF34" i="3"/>
  <c r="AH34" i="3"/>
  <c r="AD34" i="3"/>
  <c r="AE34" i="3"/>
  <c r="AI34" i="3"/>
  <c r="AF35" i="3"/>
  <c r="AH35" i="3"/>
  <c r="AD35" i="3"/>
  <c r="AI35" i="3"/>
  <c r="AE35" i="3"/>
  <c r="F23" i="3"/>
  <c r="J23" i="3"/>
  <c r="AH23" i="3"/>
  <c r="H24" i="3"/>
  <c r="AC24" i="3"/>
  <c r="AI24" i="3"/>
  <c r="H25" i="3"/>
  <c r="AE25" i="3"/>
  <c r="D26" i="3"/>
  <c r="I26" i="3"/>
  <c r="AF26" i="3"/>
  <c r="J27" i="3"/>
  <c r="AH27" i="3"/>
  <c r="AD28" i="3"/>
  <c r="AL29" i="3"/>
  <c r="O30" i="3"/>
  <c r="AG30" i="3"/>
  <c r="AC31" i="3"/>
  <c r="AG34" i="3"/>
  <c r="F35" i="3"/>
  <c r="AQ24" i="3"/>
  <c r="AM24" i="3"/>
  <c r="T25" i="3"/>
  <c r="P25" i="3"/>
  <c r="AO26" i="3"/>
  <c r="AQ26" i="3"/>
  <c r="AM26" i="3"/>
  <c r="R27" i="3"/>
  <c r="T27" i="3"/>
  <c r="P27" i="3"/>
  <c r="AS28" i="3"/>
  <c r="AN28" i="3"/>
  <c r="AQ28" i="3"/>
  <c r="R29" i="3"/>
  <c r="S29" i="3"/>
  <c r="P29" i="3"/>
  <c r="AF29" i="3"/>
  <c r="AB29" i="3"/>
  <c r="AI29" i="3"/>
  <c r="AD29" i="3"/>
  <c r="AG29" i="3"/>
  <c r="I31" i="3"/>
  <c r="E31" i="3"/>
  <c r="G31" i="3"/>
  <c r="C31" i="3"/>
  <c r="D31" i="3"/>
  <c r="H31" i="3"/>
  <c r="AS31" i="3"/>
  <c r="AQ31" i="3"/>
  <c r="AM31" i="3"/>
  <c r="AN31" i="3"/>
  <c r="R32" i="3"/>
  <c r="N32" i="3"/>
  <c r="P32" i="3"/>
  <c r="Q32" i="3"/>
  <c r="M32" i="3"/>
  <c r="R33" i="3"/>
  <c r="N33" i="3"/>
  <c r="T33" i="3"/>
  <c r="P33" i="3"/>
  <c r="M33" i="3"/>
  <c r="Q33" i="3"/>
  <c r="R34" i="3"/>
  <c r="N34" i="3"/>
  <c r="T34" i="3"/>
  <c r="P34" i="3"/>
  <c r="Q34" i="3"/>
  <c r="R35" i="3"/>
  <c r="T35" i="3"/>
  <c r="P35" i="3"/>
  <c r="Q35" i="3"/>
  <c r="G23" i="3"/>
  <c r="Q23" i="3"/>
  <c r="AD23" i="3"/>
  <c r="AI23" i="3"/>
  <c r="D24" i="3"/>
  <c r="I24" i="3"/>
  <c r="AP24" i="3"/>
  <c r="D25" i="3"/>
  <c r="O25" i="3"/>
  <c r="AF25" i="3"/>
  <c r="AL25" i="3"/>
  <c r="E26" i="3"/>
  <c r="J26" i="3"/>
  <c r="M27" i="3"/>
  <c r="D28" i="3"/>
  <c r="AR28" i="3"/>
  <c r="AC29" i="3"/>
  <c r="AN29" i="3"/>
  <c r="R30" i="3"/>
  <c r="J31" i="3"/>
  <c r="F32" i="3"/>
  <c r="AC32" i="3"/>
  <c r="S33" i="3"/>
  <c r="O34" i="3"/>
  <c r="AG35" i="3"/>
  <c r="AH24" i="3"/>
  <c r="AD24" i="3"/>
  <c r="G25" i="3"/>
  <c r="C25" i="3"/>
  <c r="AH26" i="3"/>
  <c r="AD26" i="3"/>
  <c r="I27" i="3"/>
  <c r="E27" i="3"/>
  <c r="G27" i="3"/>
  <c r="C27" i="3"/>
  <c r="AF28" i="3"/>
  <c r="AB28" i="3"/>
  <c r="AH28" i="3"/>
  <c r="AC28" i="3"/>
  <c r="AE28" i="3"/>
  <c r="I29" i="3"/>
  <c r="E29" i="3"/>
  <c r="G29" i="3"/>
  <c r="J29" i="3"/>
  <c r="D29" i="3"/>
  <c r="AF31" i="3"/>
  <c r="AB31" i="3"/>
  <c r="AH31" i="3"/>
  <c r="AD31" i="3"/>
  <c r="AI31" i="3"/>
  <c r="AE31" i="3"/>
  <c r="I33" i="3"/>
  <c r="E33" i="3"/>
  <c r="G33" i="3"/>
  <c r="C33" i="3"/>
  <c r="D33" i="3"/>
  <c r="H33" i="3"/>
  <c r="I34" i="3"/>
  <c r="E34" i="3"/>
  <c r="G34" i="3"/>
  <c r="C34" i="3"/>
  <c r="H34" i="3"/>
  <c r="D34" i="3"/>
  <c r="I35" i="3"/>
  <c r="E35" i="3"/>
  <c r="G35" i="3"/>
  <c r="C35" i="3"/>
  <c r="D35" i="3"/>
  <c r="H35" i="3"/>
  <c r="I36" i="3"/>
  <c r="E36" i="3"/>
  <c r="G36" i="3"/>
  <c r="H36" i="3"/>
  <c r="D23" i="3"/>
  <c r="H23" i="3"/>
  <c r="AE23" i="3"/>
  <c r="E24" i="3"/>
  <c r="J24" i="3"/>
  <c r="AF24" i="3"/>
  <c r="E25" i="3"/>
  <c r="J25" i="3"/>
  <c r="AB25" i="3"/>
  <c r="AG25" i="3"/>
  <c r="F26" i="3"/>
  <c r="AC26" i="3"/>
  <c r="F27" i="3"/>
  <c r="AC27" i="3"/>
  <c r="G28" i="3"/>
  <c r="AI28" i="3"/>
  <c r="C29" i="3"/>
  <c r="AQ29" i="3"/>
  <c r="AB30" i="3"/>
  <c r="J32" i="3"/>
  <c r="AG32" i="3"/>
  <c r="F33" i="3"/>
  <c r="AC33" i="3"/>
  <c r="J36" i="3"/>
  <c r="AQ23" i="3"/>
  <c r="AM23" i="3"/>
  <c r="T24" i="3"/>
  <c r="P24" i="3"/>
  <c r="AQ25" i="3"/>
  <c r="T26" i="3"/>
  <c r="P26" i="3"/>
  <c r="AO27" i="3"/>
  <c r="AR27" i="3"/>
  <c r="AP27" i="3"/>
  <c r="R28" i="3"/>
  <c r="Q28" i="3"/>
  <c r="T28" i="3"/>
  <c r="O28" i="3"/>
  <c r="L14" i="3"/>
  <c r="N29" i="3" s="1"/>
  <c r="AS30" i="3"/>
  <c r="AO30" i="3"/>
  <c r="AQ30" i="3"/>
  <c r="AM30" i="3"/>
  <c r="AN30" i="3"/>
  <c r="AR30" i="3"/>
  <c r="R31" i="3"/>
  <c r="N31" i="3"/>
  <c r="T31" i="3"/>
  <c r="P31" i="3"/>
  <c r="M31" i="3"/>
  <c r="AO32" i="3"/>
  <c r="AQ32" i="3"/>
  <c r="AM32" i="3"/>
  <c r="AN32" i="3"/>
  <c r="AO33" i="3"/>
  <c r="AQ33" i="3"/>
  <c r="AM33" i="3"/>
  <c r="AR33" i="3"/>
  <c r="AN33" i="3"/>
  <c r="AS34" i="3"/>
  <c r="AO34" i="3"/>
  <c r="AQ34" i="3"/>
  <c r="AM34" i="3"/>
  <c r="AN34" i="3"/>
  <c r="AS35" i="3"/>
  <c r="AO35" i="3"/>
  <c r="AQ35" i="3"/>
  <c r="AM35" i="3"/>
  <c r="AN35" i="3"/>
  <c r="E23" i="3"/>
  <c r="O23" i="3"/>
  <c r="T23" i="3"/>
  <c r="AF23" i="3"/>
  <c r="AN23" i="3"/>
  <c r="AS23" i="3"/>
  <c r="F24" i="3"/>
  <c r="Q24" i="3"/>
  <c r="AB24" i="3"/>
  <c r="AG24" i="3"/>
  <c r="AS24" i="3"/>
  <c r="F25" i="3"/>
  <c r="R25" i="3"/>
  <c r="AC25" i="3"/>
  <c r="AI25" i="3"/>
  <c r="AO25" i="3"/>
  <c r="H26" i="3"/>
  <c r="N26" i="3"/>
  <c r="S26" i="3"/>
  <c r="AE26" i="3"/>
  <c r="AR26" i="3"/>
  <c r="H27" i="3"/>
  <c r="Q27" i="3"/>
  <c r="AE27" i="3"/>
  <c r="AQ27" i="3"/>
  <c r="J28" i="3"/>
  <c r="AM28" i="3"/>
  <c r="F29" i="3"/>
  <c r="Q29" i="3"/>
  <c r="AH29" i="3"/>
  <c r="M30" i="3"/>
  <c r="AD30" i="3"/>
  <c r="S31" i="3"/>
  <c r="AP31" i="3"/>
  <c r="O32" i="3"/>
  <c r="AL32" i="3"/>
  <c r="J33" i="3"/>
  <c r="AG33" i="3"/>
  <c r="F34" i="3"/>
  <c r="AC34" i="3"/>
  <c r="S35" i="3"/>
  <c r="AP35" i="3"/>
  <c r="AP25" i="2"/>
  <c r="AO27" i="2"/>
  <c r="AS27" i="2"/>
  <c r="AS29" i="2"/>
  <c r="AL31" i="2"/>
  <c r="AP33" i="2"/>
  <c r="AO35" i="2"/>
  <c r="AL29" i="2"/>
  <c r="AN33" i="2"/>
  <c r="AC33" i="2"/>
  <c r="AG33" i="2"/>
  <c r="AF25" i="2"/>
  <c r="AE27" i="2"/>
  <c r="AI27" i="2"/>
  <c r="AG29" i="2"/>
  <c r="AE31" i="2"/>
  <c r="AD33" i="2"/>
  <c r="AH33" i="2"/>
  <c r="AG35" i="2"/>
  <c r="AC25" i="2"/>
  <c r="AD29" i="2"/>
  <c r="AC31" i="2"/>
  <c r="AE35" i="2"/>
  <c r="M27" i="2"/>
  <c r="T31" i="2"/>
  <c r="P35" i="2"/>
  <c r="O26" i="2"/>
  <c r="S26" i="2"/>
  <c r="O27" i="2"/>
  <c r="S27" i="2"/>
  <c r="P30" i="2"/>
  <c r="T30" i="2"/>
  <c r="O31" i="2"/>
  <c r="N34" i="2"/>
  <c r="R34" i="2"/>
  <c r="Q35" i="2"/>
  <c r="R27" i="2"/>
  <c r="N31" i="2"/>
  <c r="T35" i="2"/>
  <c r="P27" i="2"/>
  <c r="M30" i="2"/>
  <c r="O34" i="2"/>
  <c r="N27" i="2"/>
  <c r="AA13" i="2"/>
  <c r="AC29" i="2" s="1"/>
  <c r="E26" i="2"/>
  <c r="G31" i="2"/>
  <c r="I35" i="2"/>
  <c r="J33" i="2"/>
  <c r="C24" i="2"/>
  <c r="AG31" i="2"/>
  <c r="C31" i="2"/>
  <c r="H31" i="2"/>
  <c r="E35" i="2"/>
  <c r="J35" i="2"/>
  <c r="D31" i="2"/>
  <c r="I31" i="2"/>
  <c r="AF29" i="2"/>
  <c r="D25" i="2"/>
  <c r="I25" i="2"/>
  <c r="G27" i="2"/>
  <c r="C29" i="2"/>
  <c r="G29" i="2"/>
  <c r="E32" i="2"/>
  <c r="I32" i="2"/>
  <c r="E34" i="2"/>
  <c r="I34" i="2"/>
  <c r="G36" i="2"/>
  <c r="D27" i="2"/>
  <c r="F32" i="2"/>
  <c r="J32" i="2"/>
  <c r="H36" i="2"/>
  <c r="E27" i="2"/>
  <c r="E29" i="2"/>
  <c r="F31" i="2"/>
  <c r="C32" i="2"/>
  <c r="D35" i="2"/>
  <c r="E36" i="2"/>
  <c r="C35" i="2"/>
  <c r="J26" i="2"/>
  <c r="O25" i="2"/>
  <c r="AA10" i="2"/>
  <c r="AB26" i="2" s="1"/>
  <c r="L14" i="2"/>
  <c r="M29" i="2" s="1"/>
  <c r="L18" i="2"/>
  <c r="M34" i="2" s="1"/>
  <c r="E25" i="2"/>
  <c r="AC27" i="2"/>
  <c r="R31" i="2"/>
  <c r="C34" i="2"/>
  <c r="M24" i="2"/>
  <c r="T26" i="2"/>
  <c r="N28" i="2"/>
  <c r="AB33" i="2"/>
  <c r="T32" i="2"/>
  <c r="AD37" i="1"/>
  <c r="AK8" i="2"/>
  <c r="AK9" i="2"/>
  <c r="AK10" i="2"/>
  <c r="AM25" i="2" s="1"/>
  <c r="AK11" i="2"/>
  <c r="AK13" i="2"/>
  <c r="AO28" i="2" s="1"/>
  <c r="AK17" i="2"/>
  <c r="AR32" i="2" s="1"/>
  <c r="AQ37" i="1"/>
  <c r="AI37" i="1"/>
  <c r="AH37" i="1"/>
  <c r="AP37" i="1"/>
  <c r="AF37" i="1"/>
  <c r="AE37" i="1"/>
  <c r="AG37" i="1"/>
  <c r="L8" i="1"/>
  <c r="AK8" i="1" s="1"/>
  <c r="AN24" i="1" s="1"/>
  <c r="L9" i="1"/>
  <c r="L10" i="1"/>
  <c r="AK10" i="1" s="1"/>
  <c r="L11" i="1"/>
  <c r="T27" i="1" s="1"/>
  <c r="L12" i="1"/>
  <c r="AK12" i="1" s="1"/>
  <c r="L13" i="1"/>
  <c r="AK13" i="1" s="1"/>
  <c r="AO28" i="1" s="1"/>
  <c r="AO37" i="1" s="1"/>
  <c r="L14" i="1"/>
  <c r="AK14" i="1" s="1"/>
  <c r="AO29" i="1" s="1"/>
  <c r="L15" i="1"/>
  <c r="AK15" i="1" s="1"/>
  <c r="L16" i="1"/>
  <c r="AK16" i="1" s="1"/>
  <c r="L17" i="1"/>
  <c r="L18" i="1"/>
  <c r="AK18" i="1" s="1"/>
  <c r="L19" i="1"/>
  <c r="B20" i="1"/>
  <c r="D36" i="1" s="1"/>
  <c r="B7" i="1"/>
  <c r="T24" i="1"/>
  <c r="T25" i="1"/>
  <c r="T28" i="1"/>
  <c r="T29" i="1"/>
  <c r="T30" i="1"/>
  <c r="T31" i="1"/>
  <c r="T33" i="1"/>
  <c r="T34" i="1"/>
  <c r="T35" i="1"/>
  <c r="T36" i="1"/>
  <c r="T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23" i="1"/>
  <c r="N24" i="1"/>
  <c r="N25" i="1"/>
  <c r="N27" i="1"/>
  <c r="N29" i="1"/>
  <c r="N30" i="1"/>
  <c r="N31" i="1"/>
  <c r="N32" i="1"/>
  <c r="N33" i="1"/>
  <c r="N34" i="1"/>
  <c r="N36" i="1"/>
  <c r="N23" i="1"/>
  <c r="M25" i="1"/>
  <c r="M26" i="1"/>
  <c r="M27" i="1"/>
  <c r="M29" i="1"/>
  <c r="M30" i="1"/>
  <c r="M31" i="1"/>
  <c r="M32" i="1"/>
  <c r="M33" i="1"/>
  <c r="M36" i="1"/>
  <c r="L24" i="1"/>
  <c r="L25" i="1" s="1"/>
  <c r="L26" i="1" s="1"/>
  <c r="L27" i="1" s="1"/>
  <c r="L28" i="1" s="1"/>
  <c r="L29" i="1" s="1"/>
  <c r="L31" i="1" s="1"/>
  <c r="L32" i="1" s="1"/>
  <c r="L33" i="1" s="1"/>
  <c r="L34" i="1" s="1"/>
  <c r="L35" i="1" s="1"/>
  <c r="L36" i="1" s="1"/>
  <c r="J24" i="1"/>
  <c r="J25" i="1"/>
  <c r="J26" i="1"/>
  <c r="J27" i="1"/>
  <c r="J28" i="1"/>
  <c r="J29" i="1"/>
  <c r="J31" i="1"/>
  <c r="J32" i="1"/>
  <c r="J33" i="1"/>
  <c r="J34" i="1"/>
  <c r="J35" i="1"/>
  <c r="J36" i="1"/>
  <c r="J23" i="1"/>
  <c r="I24" i="1"/>
  <c r="I25" i="1"/>
  <c r="I26" i="1"/>
  <c r="I27" i="1"/>
  <c r="I28" i="1"/>
  <c r="I29" i="1"/>
  <c r="I31" i="1"/>
  <c r="I32" i="1"/>
  <c r="I33" i="1"/>
  <c r="I34" i="1"/>
  <c r="I35" i="1"/>
  <c r="I36" i="1"/>
  <c r="I23" i="1"/>
  <c r="H24" i="1"/>
  <c r="H25" i="1"/>
  <c r="H26" i="1"/>
  <c r="H27" i="1"/>
  <c r="H28" i="1"/>
  <c r="H29" i="1"/>
  <c r="H31" i="1"/>
  <c r="H32" i="1"/>
  <c r="H33" i="1"/>
  <c r="H34" i="1"/>
  <c r="H35" i="1"/>
  <c r="H36" i="1"/>
  <c r="H23" i="1"/>
  <c r="G24" i="1"/>
  <c r="G25" i="1"/>
  <c r="G26" i="1"/>
  <c r="G27" i="1"/>
  <c r="G28" i="1"/>
  <c r="G29" i="1"/>
  <c r="G31" i="1"/>
  <c r="G32" i="1"/>
  <c r="G33" i="1"/>
  <c r="G34" i="1"/>
  <c r="G35" i="1"/>
  <c r="G36" i="1"/>
  <c r="G23" i="1"/>
  <c r="F24" i="1"/>
  <c r="F25" i="1"/>
  <c r="F26" i="1"/>
  <c r="F27" i="1"/>
  <c r="F28" i="1"/>
  <c r="F29" i="1"/>
  <c r="F31" i="1"/>
  <c r="F32" i="1"/>
  <c r="F33" i="1"/>
  <c r="F34" i="1"/>
  <c r="F35" i="1"/>
  <c r="F36" i="1"/>
  <c r="E24" i="1"/>
  <c r="E25" i="1"/>
  <c r="E26" i="1"/>
  <c r="E27" i="1"/>
  <c r="E28" i="1"/>
  <c r="E29" i="1"/>
  <c r="E31" i="1"/>
  <c r="E32" i="1"/>
  <c r="E33" i="1"/>
  <c r="E34" i="1"/>
  <c r="E35" i="1"/>
  <c r="E36" i="1"/>
  <c r="E23" i="1"/>
  <c r="D24" i="1"/>
  <c r="D25" i="1"/>
  <c r="D26" i="1"/>
  <c r="D28" i="1"/>
  <c r="D29" i="1"/>
  <c r="D31" i="1"/>
  <c r="D32" i="1"/>
  <c r="D33" i="1"/>
  <c r="D34" i="1"/>
  <c r="D35" i="1"/>
  <c r="D23" i="1"/>
  <c r="C24" i="1"/>
  <c r="C25" i="1"/>
  <c r="C26" i="1"/>
  <c r="C27" i="1"/>
  <c r="C28" i="1"/>
  <c r="C29" i="1"/>
  <c r="C31" i="1"/>
  <c r="C32" i="1"/>
  <c r="C33" i="1"/>
  <c r="C34" i="1"/>
  <c r="C35" i="1"/>
  <c r="C36" i="1"/>
  <c r="B24" i="1"/>
  <c r="B25" i="1" s="1"/>
  <c r="B26" i="1" s="1"/>
  <c r="B27" i="1" s="1"/>
  <c r="B28" i="1" s="1"/>
  <c r="B29" i="1" s="1"/>
  <c r="B31" i="1" s="1"/>
  <c r="B32" i="1" s="1"/>
  <c r="B33" i="1" s="1"/>
  <c r="B34" i="1" s="1"/>
  <c r="B35" i="1" s="1"/>
  <c r="B36" i="1" s="1"/>
  <c r="W14" i="1"/>
  <c r="AS33" i="1" l="1"/>
  <c r="AB26" i="3"/>
  <c r="T33" i="2"/>
  <c r="AR31" i="1"/>
  <c r="Q31" i="2"/>
  <c r="N26" i="1"/>
  <c r="AN26" i="2"/>
  <c r="AM25" i="1"/>
  <c r="AS33" i="3"/>
  <c r="AI27" i="3"/>
  <c r="Q32" i="2"/>
  <c r="M28" i="1"/>
  <c r="AR32" i="3"/>
  <c r="AO28" i="3"/>
  <c r="AN37" i="1"/>
  <c r="N29" i="2"/>
  <c r="AK10" i="3"/>
  <c r="T32" i="1"/>
  <c r="AK17" i="1"/>
  <c r="AR32" i="1" s="1"/>
  <c r="T26" i="1"/>
  <c r="T37" i="1" s="1"/>
  <c r="AK11" i="1"/>
  <c r="AN26" i="1" s="1"/>
  <c r="M24" i="1"/>
  <c r="AK9" i="1"/>
  <c r="AL24" i="1" s="1"/>
  <c r="AM27" i="1"/>
  <c r="AM37" i="1" s="1"/>
  <c r="AL28" i="1"/>
  <c r="AE37" i="2"/>
  <c r="AP37" i="2"/>
  <c r="AL28" i="2"/>
  <c r="BK9" i="3"/>
  <c r="AH37" i="2"/>
  <c r="T37" i="2"/>
  <c r="M34" i="1"/>
  <c r="AK19" i="1"/>
  <c r="AK9" i="3"/>
  <c r="P37" i="2"/>
  <c r="F37" i="2"/>
  <c r="S37" i="2"/>
  <c r="N28" i="3"/>
  <c r="AB34" i="3"/>
  <c r="T32" i="3"/>
  <c r="T37" i="3" s="1"/>
  <c r="Q31" i="3"/>
  <c r="Q37" i="3" s="1"/>
  <c r="CJ16" i="3"/>
  <c r="AS32" i="3"/>
  <c r="AI32" i="3"/>
  <c r="AS26" i="3"/>
  <c r="AB27" i="3"/>
  <c r="BK16" i="3"/>
  <c r="AI26" i="3"/>
  <c r="AB33" i="3"/>
  <c r="AK8" i="3"/>
  <c r="BK8" i="3"/>
  <c r="AK12" i="3"/>
  <c r="AS27" i="3" s="1"/>
  <c r="BK12" i="3"/>
  <c r="AK19" i="3"/>
  <c r="AL34" i="3" s="1"/>
  <c r="BK19" i="3"/>
  <c r="N24" i="3"/>
  <c r="M34" i="3"/>
  <c r="AK14" i="3"/>
  <c r="AO29" i="3" s="1"/>
  <c r="BK14" i="3"/>
  <c r="N27" i="3"/>
  <c r="AK15" i="3"/>
  <c r="AR31" i="3" s="1"/>
  <c r="BK15" i="3"/>
  <c r="AL33" i="3"/>
  <c r="CJ18" i="3"/>
  <c r="AG37" i="2"/>
  <c r="AA20" i="1"/>
  <c r="B20" i="3"/>
  <c r="C36" i="3" s="1"/>
  <c r="B20" i="2"/>
  <c r="C36" i="2" s="1"/>
  <c r="L7" i="3"/>
  <c r="BK7" i="3" s="1"/>
  <c r="AA7" i="2"/>
  <c r="AA7" i="3"/>
  <c r="B7" i="3"/>
  <c r="C23" i="3" s="1"/>
  <c r="L7" i="2"/>
  <c r="J37" i="2"/>
  <c r="H37" i="2"/>
  <c r="S37" i="3"/>
  <c r="AC28" i="2"/>
  <c r="AF37" i="2"/>
  <c r="R37" i="3"/>
  <c r="R37" i="2"/>
  <c r="I37" i="3"/>
  <c r="AS32" i="2"/>
  <c r="AS26" i="2"/>
  <c r="O37" i="3"/>
  <c r="AP37" i="3"/>
  <c r="AF37" i="3"/>
  <c r="P37" i="3"/>
  <c r="AQ37" i="3"/>
  <c r="AE37" i="3"/>
  <c r="AD37" i="3"/>
  <c r="AH37" i="3"/>
  <c r="F37" i="3"/>
  <c r="E37" i="3"/>
  <c r="H37" i="3"/>
  <c r="G37" i="3"/>
  <c r="M29" i="3"/>
  <c r="J37" i="3"/>
  <c r="AG37" i="3"/>
  <c r="O37" i="2"/>
  <c r="AL27" i="2"/>
  <c r="E37" i="2"/>
  <c r="M33" i="2"/>
  <c r="G37" i="2"/>
  <c r="I37" i="2"/>
  <c r="AA7" i="1"/>
  <c r="AB23" i="1" s="1"/>
  <c r="B7" i="2"/>
  <c r="AK18" i="2"/>
  <c r="AN24" i="2"/>
  <c r="AL24" i="2"/>
  <c r="AB25" i="2"/>
  <c r="AD25" i="2"/>
  <c r="AD37" i="2" s="1"/>
  <c r="AI26" i="2"/>
  <c r="AI37" i="2" s="1"/>
  <c r="AO31" i="2"/>
  <c r="AQ31" i="2"/>
  <c r="AQ37" i="2" s="1"/>
  <c r="AM28" i="2"/>
  <c r="Q29" i="2"/>
  <c r="AK14" i="2"/>
  <c r="L20" i="1"/>
  <c r="C23" i="1"/>
  <c r="C37" i="1" s="1"/>
  <c r="L7" i="1"/>
  <c r="AM27" i="2"/>
  <c r="AN25" i="2"/>
  <c r="G37" i="1"/>
  <c r="N28" i="1"/>
  <c r="F37" i="1"/>
  <c r="J37" i="1"/>
  <c r="P37" i="1"/>
  <c r="Q37" i="1"/>
  <c r="O37" i="1"/>
  <c r="S37" i="1"/>
  <c r="R37" i="1"/>
  <c r="E37" i="1"/>
  <c r="H37" i="1"/>
  <c r="I37" i="1"/>
  <c r="D37" i="1"/>
  <c r="Q37" i="2" l="1"/>
  <c r="AV11" i="2" s="1"/>
  <c r="C37" i="3"/>
  <c r="AR34" i="1"/>
  <c r="AL34" i="1"/>
  <c r="AR34" i="2"/>
  <c r="AS33" i="2"/>
  <c r="AS37" i="2" s="1"/>
  <c r="AV14" i="2" s="1"/>
  <c r="CJ10" i="3"/>
  <c r="AM25" i="3"/>
  <c r="AN26" i="3"/>
  <c r="AK20" i="1"/>
  <c r="M35" i="1"/>
  <c r="AS27" i="1"/>
  <c r="AS37" i="1" s="1"/>
  <c r="AV14" i="1" s="1"/>
  <c r="AM29" i="2"/>
  <c r="AO29" i="2"/>
  <c r="AO37" i="2" s="1"/>
  <c r="AV10" i="2" s="1"/>
  <c r="AC35" i="1"/>
  <c r="AC37" i="1" s="1"/>
  <c r="AB35" i="1"/>
  <c r="AB37" i="1" s="1"/>
  <c r="AL24" i="3"/>
  <c r="AI37" i="3"/>
  <c r="AS37" i="3"/>
  <c r="CJ9" i="3"/>
  <c r="AN25" i="3"/>
  <c r="CJ12" i="3"/>
  <c r="AM27" i="3"/>
  <c r="AL28" i="3"/>
  <c r="AB23" i="3"/>
  <c r="BZ7" i="3"/>
  <c r="CJ15" i="3"/>
  <c r="AO31" i="3"/>
  <c r="AO37" i="3" s="1"/>
  <c r="AV10" i="3" s="1"/>
  <c r="AM29" i="3"/>
  <c r="CJ14" i="3"/>
  <c r="CJ19" i="3"/>
  <c r="AR34" i="3"/>
  <c r="CJ8" i="3"/>
  <c r="AN24" i="3"/>
  <c r="D36" i="2"/>
  <c r="D37" i="2" s="1"/>
  <c r="L20" i="2"/>
  <c r="M35" i="2" s="1"/>
  <c r="AA20" i="2"/>
  <c r="AA20" i="3"/>
  <c r="L20" i="3"/>
  <c r="M35" i="3" s="1"/>
  <c r="D36" i="3"/>
  <c r="D37" i="3" s="1"/>
  <c r="AK7" i="3"/>
  <c r="M23" i="3"/>
  <c r="M37" i="3" s="1"/>
  <c r="AV12" i="2"/>
  <c r="AN37" i="2"/>
  <c r="AV9" i="2" s="1"/>
  <c r="AV11" i="3"/>
  <c r="AV12" i="3"/>
  <c r="C23" i="2"/>
  <c r="C37" i="2" s="1"/>
  <c r="AB23" i="2"/>
  <c r="AL33" i="2"/>
  <c r="AL34" i="2"/>
  <c r="N35" i="1"/>
  <c r="N37" i="1" s="1"/>
  <c r="AM35" i="2"/>
  <c r="AM37" i="2" s="1"/>
  <c r="AK7" i="1"/>
  <c r="AL23" i="1" s="1"/>
  <c r="M23" i="1"/>
  <c r="AV12" i="1"/>
  <c r="AV11" i="1"/>
  <c r="AV10" i="1"/>
  <c r="AV9" i="1"/>
  <c r="J38" i="1"/>
  <c r="M37" i="1" l="1"/>
  <c r="T38" i="1" s="1"/>
  <c r="J38" i="3"/>
  <c r="AI38" i="1"/>
  <c r="AC35" i="2"/>
  <c r="AC37" i="2" s="1"/>
  <c r="AB35" i="2"/>
  <c r="AB37" i="2" s="1"/>
  <c r="AI38" i="2" s="1"/>
  <c r="AR35" i="1"/>
  <c r="AR37" i="1" s="1"/>
  <c r="AV13" i="1" s="1"/>
  <c r="AL35" i="1"/>
  <c r="AL37" i="1" s="1"/>
  <c r="AC35" i="3"/>
  <c r="AC37" i="3" s="1"/>
  <c r="AB35" i="3"/>
  <c r="AB37" i="3" s="1"/>
  <c r="AI38" i="3" s="1"/>
  <c r="AV14" i="3"/>
  <c r="AN37" i="3"/>
  <c r="AV9" i="3" s="1"/>
  <c r="J38" i="2"/>
  <c r="AL23" i="3"/>
  <c r="CJ7" i="3"/>
  <c r="AM37" i="3"/>
  <c r="AK20" i="2"/>
  <c r="N35" i="2"/>
  <c r="N37" i="2" s="1"/>
  <c r="AK20" i="3"/>
  <c r="N35" i="3"/>
  <c r="N37" i="3" s="1"/>
  <c r="BC10" i="1"/>
  <c r="BE10" i="1" s="1"/>
  <c r="BB10" i="1"/>
  <c r="BD10" i="1" s="1"/>
  <c r="BC14" i="1"/>
  <c r="BE14" i="1" s="1"/>
  <c r="BB14" i="1"/>
  <c r="BD14" i="1" s="1"/>
  <c r="BC11" i="1"/>
  <c r="BE11" i="1" s="1"/>
  <c r="BB11" i="1"/>
  <c r="BD11" i="1" s="1"/>
  <c r="BC9" i="1"/>
  <c r="BE9" i="1" s="1"/>
  <c r="BB9" i="1"/>
  <c r="BD9" i="1" s="1"/>
  <c r="BC12" i="1"/>
  <c r="BE12" i="1" s="1"/>
  <c r="BB12" i="1"/>
  <c r="BD12" i="1" s="1"/>
  <c r="AK7" i="2"/>
  <c r="AL23" i="2" s="1"/>
  <c r="M23" i="2"/>
  <c r="M37" i="2" s="1"/>
  <c r="AV8" i="1"/>
  <c r="AV8" i="2" l="1"/>
  <c r="AV7" i="1"/>
  <c r="BB7" i="1" s="1"/>
  <c r="BD7" i="1" s="1"/>
  <c r="AS38" i="1"/>
  <c r="BC13" i="1"/>
  <c r="BE13" i="1" s="1"/>
  <c r="BB13" i="1"/>
  <c r="BD13" i="1" s="1"/>
  <c r="AR35" i="3"/>
  <c r="AR37" i="3" s="1"/>
  <c r="AV13" i="3" s="1"/>
  <c r="AL35" i="3"/>
  <c r="AR35" i="2"/>
  <c r="AR37" i="2" s="1"/>
  <c r="AV13" i="2" s="1"/>
  <c r="AL35" i="2"/>
  <c r="AL37" i="2" s="1"/>
  <c r="AL37" i="3"/>
  <c r="AV7" i="3" s="1"/>
  <c r="AV8" i="3"/>
  <c r="AX12" i="1"/>
  <c r="AX12" i="3" s="1"/>
  <c r="AX14" i="1"/>
  <c r="AX14" i="3" s="1"/>
  <c r="T38" i="2"/>
  <c r="T38" i="3"/>
  <c r="AX9" i="1"/>
  <c r="AX9" i="3" s="1"/>
  <c r="AX11" i="1"/>
  <c r="AX11" i="3" s="1"/>
  <c r="AX10" i="1"/>
  <c r="AX10" i="2" s="1"/>
  <c r="BC8" i="1"/>
  <c r="BE8" i="1" s="1"/>
  <c r="BB8" i="1"/>
  <c r="BD8" i="1" s="1"/>
  <c r="AV15" i="1" l="1"/>
  <c r="BC15" i="1" s="1"/>
  <c r="BC7" i="1"/>
  <c r="BE7" i="1" s="1"/>
  <c r="AX7" i="1" s="1"/>
  <c r="AX13" i="1"/>
  <c r="AX13" i="2" s="1"/>
  <c r="AS38" i="2"/>
  <c r="AV7" i="2"/>
  <c r="AV15" i="2" s="1"/>
  <c r="AV15" i="3"/>
  <c r="AS38" i="3"/>
  <c r="AX12" i="2"/>
  <c r="AX10" i="3"/>
  <c r="AX14" i="2"/>
  <c r="AX8" i="1"/>
  <c r="AX8" i="3" s="1"/>
  <c r="AX11" i="2"/>
  <c r="AX9" i="2"/>
  <c r="BD15" i="1"/>
  <c r="BB15" i="1" l="1"/>
  <c r="BE15" i="1"/>
  <c r="BE16" i="1" s="1"/>
  <c r="BD18" i="1" s="1"/>
  <c r="AX13" i="3"/>
  <c r="AX8" i="2"/>
  <c r="AX7" i="3"/>
  <c r="AX7" i="2"/>
  <c r="BE17" i="1" l="1"/>
  <c r="BE18" i="1" s="1"/>
  <c r="AX15" i="1" s="1"/>
  <c r="AX15" i="2" s="1"/>
  <c r="AX15" i="3" l="1"/>
</calcChain>
</file>

<file path=xl/sharedStrings.xml><?xml version="1.0" encoding="utf-8"?>
<sst xmlns="http://schemas.openxmlformats.org/spreadsheetml/2006/main" count="355" uniqueCount="53">
  <si>
    <t>maths</t>
  </si>
  <si>
    <t>LVE</t>
  </si>
  <si>
    <t>Hist-Géo-EMC</t>
  </si>
  <si>
    <t>Sciences</t>
  </si>
  <si>
    <t>ARTS</t>
  </si>
  <si>
    <t>SCIENCES</t>
  </si>
  <si>
    <t>EPS</t>
  </si>
  <si>
    <t>MATHS</t>
  </si>
  <si>
    <t>LUNDI</t>
  </si>
  <si>
    <t>francais</t>
  </si>
  <si>
    <t>Arts</t>
  </si>
  <si>
    <t>FR</t>
  </si>
  <si>
    <t>SC</t>
  </si>
  <si>
    <t>récré</t>
  </si>
  <si>
    <t>RÉCRÉ</t>
  </si>
  <si>
    <t>Heures</t>
  </si>
  <si>
    <t>Journée commençant à:</t>
  </si>
  <si>
    <t>Journée finissant à :</t>
  </si>
  <si>
    <t>MARDI</t>
  </si>
  <si>
    <t>H-G-EMC</t>
  </si>
  <si>
    <t>RECRE</t>
  </si>
  <si>
    <t>TOTAL</t>
  </si>
  <si>
    <t>Total journée</t>
  </si>
  <si>
    <t xml:space="preserve"> </t>
  </si>
  <si>
    <t>JEUDI</t>
  </si>
  <si>
    <t>VENDREDI</t>
  </si>
  <si>
    <t>Total heures</t>
  </si>
  <si>
    <t>Récréation</t>
  </si>
  <si>
    <t>A compléter:</t>
  </si>
  <si>
    <t>Volumes horaires</t>
  </si>
  <si>
    <t>Renseigner le titre et les heures de début et fin de journée.
Les horaires de la première colonne peuvent modifiés en respectant le format 0:0
Le choix de FR, MATHS, LVE… se fait avec un menu déroulant (cliquer sur la case)</t>
  </si>
  <si>
    <t>Récré</t>
  </si>
  <si>
    <t>récréation</t>
  </si>
  <si>
    <t>RÉCRÉATION</t>
  </si>
  <si>
    <t>Odile Aubert - Le Prof 2.0 - 2019</t>
  </si>
  <si>
    <t>CYCLE 2 (CP-CE1-CE2)</t>
  </si>
  <si>
    <t>Français</t>
  </si>
  <si>
    <t>10 heures</t>
  </si>
  <si>
    <t>8 heures</t>
  </si>
  <si>
    <t>5 heures</t>
  </si>
  <si>
    <t>1 heure 30</t>
  </si>
  <si>
    <t>2 heures</t>
  </si>
  <si>
    <t>Questionner le monde
EMC</t>
  </si>
  <si>
    <t>2 heures 30</t>
  </si>
  <si>
    <t>HIST-GÉO-EMC</t>
  </si>
  <si>
    <t>3 heures</t>
  </si>
  <si>
    <t>24 heures</t>
  </si>
  <si>
    <t>BO n° 44 du 26 novembre 2015</t>
  </si>
  <si>
    <t>CYCLE 3 (CM1-CM2)</t>
  </si>
  <si>
    <t xml:space="preserve">POUR IMPRIMER : ONGLET EDT2 = EMPLOI DU TEMPS COULEUR - ONGLET EDT3 = EMPLOI DU TEMPS N/B </t>
  </si>
  <si>
    <t/>
  </si>
  <si>
    <t>A vous de remplir !</t>
  </si>
  <si>
    <t>Emploi du temps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</si>
</sst>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:mm;@"/>
    <numFmt numFmtId="165" formatCode="#,##0\ _€"/>
    <numFmt numFmtId="166" formatCode="[h]:mm:ss;@"/>
    <numFmt numFmtId="167" formatCode="0;\-0;;@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8"/>
      <color indexed="9"/>
      <name val="Arial"/>
      <family val="2"/>
    </font>
    <font>
      <sz val="8"/>
      <name val="Calibri"/>
      <family val="2"/>
    </font>
    <font>
      <sz val="9"/>
      <color indexed="8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1"/>
      <color indexed="8"/>
      <name val="Arial"/>
      <family val="2"/>
    </font>
    <font>
      <sz val="18"/>
      <color rgb="FFFF0000"/>
      <name val="Arial"/>
      <family val="2"/>
    </font>
    <font>
      <sz val="12"/>
      <color rgb="FFFF0000"/>
      <name val="Arial"/>
      <family val="2"/>
    </font>
    <font>
      <sz val="26"/>
      <color rgb="FF0000CC"/>
      <name val="Kristen ITC"/>
      <family val="4"/>
    </font>
    <font>
      <sz val="26"/>
      <color theme="1" tint="0.499984740745262"/>
      <name val="Kristen ITC"/>
      <family val="4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rgb="FF000000"/>
      <name val="Arial"/>
      <family val="2"/>
    </font>
    <font>
      <b/>
      <sz val="10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 style="medium">
        <color theme="0"/>
      </top>
      <bottom style="medium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20" fontId="9" fillId="9" borderId="18" xfId="0" applyNumberFormat="1" applyFont="1" applyFill="1" applyBorder="1" applyAlignment="1" applyProtection="1">
      <alignment horizontal="center" vertical="center" wrapText="1"/>
      <protection locked="0"/>
    </xf>
    <xf numFmtId="20" fontId="9" fillId="9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4" xfId="0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0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9" borderId="16" xfId="0" applyNumberFormat="1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167" fontId="1" fillId="0" borderId="11" xfId="0" applyNumberFormat="1" applyFont="1" applyBorder="1" applyAlignment="1">
      <alignment horizontal="center" vertical="center" wrapText="1"/>
    </xf>
    <xf numFmtId="167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top" wrapText="1"/>
    </xf>
    <xf numFmtId="167" fontId="1" fillId="7" borderId="12" xfId="0" applyNumberFormat="1" applyFont="1" applyFill="1" applyBorder="1" applyAlignment="1">
      <alignment horizontal="center" vertical="center" wrapText="1"/>
    </xf>
    <xf numFmtId="167" fontId="1" fillId="0" borderId="8" xfId="0" applyNumberFormat="1" applyFont="1" applyBorder="1" applyAlignment="1">
      <alignment horizontal="center" vertical="top" wrapText="1"/>
    </xf>
    <xf numFmtId="167" fontId="1" fillId="0" borderId="10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7" fontId="1" fillId="11" borderId="1" xfId="0" applyNumberFormat="1" applyFont="1" applyFill="1" applyBorder="1" applyAlignment="1">
      <alignment horizontal="center" vertical="center" wrapText="1"/>
    </xf>
    <xf numFmtId="164" fontId="1" fillId="11" borderId="1" xfId="0" applyNumberFormat="1" applyFont="1" applyFill="1" applyBorder="1" applyAlignment="1">
      <alignment horizontal="center" vertical="top" wrapText="1"/>
    </xf>
    <xf numFmtId="167" fontId="1" fillId="11" borderId="1" xfId="0" applyNumberFormat="1" applyFont="1" applyFill="1" applyBorder="1" applyAlignment="1">
      <alignment horizontal="center" vertical="top" wrapText="1"/>
    </xf>
    <xf numFmtId="167" fontId="1" fillId="0" borderId="1" xfId="0" applyNumberFormat="1" applyFont="1" applyBorder="1" applyAlignment="1">
      <alignment horizontal="center" vertical="center" wrapText="1"/>
    </xf>
    <xf numFmtId="167" fontId="1" fillId="7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 wrapText="1"/>
    </xf>
    <xf numFmtId="164" fontId="1" fillId="7" borderId="16" xfId="0" applyNumberFormat="1" applyFont="1" applyFill="1" applyBorder="1" applyAlignment="1">
      <alignment horizontal="center" vertical="center" wrapText="1"/>
    </xf>
    <xf numFmtId="0" fontId="2" fillId="12" borderId="11" xfId="0" applyFont="1" applyFill="1" applyBorder="1" applyAlignment="1">
      <alignment horizontal="center" vertical="center" wrapText="1"/>
    </xf>
    <xf numFmtId="0" fontId="2" fillId="13" borderId="8" xfId="0" applyFont="1" applyFill="1" applyBorder="1" applyAlignment="1">
      <alignment horizontal="center" vertical="center" wrapText="1"/>
    </xf>
    <xf numFmtId="0" fontId="2" fillId="14" borderId="8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0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1" fillId="11" borderId="0" xfId="0" applyFont="1" applyFill="1" applyAlignment="1" applyProtection="1">
      <alignment horizontal="center" vertical="center" wrapText="1"/>
      <protection locked="0"/>
    </xf>
    <xf numFmtId="164" fontId="1" fillId="11" borderId="0" xfId="0" applyNumberFormat="1" applyFont="1" applyFill="1" applyAlignment="1" applyProtection="1">
      <alignment horizontal="center" vertical="top" wrapText="1"/>
      <protection locked="0"/>
    </xf>
    <xf numFmtId="166" fontId="7" fillId="0" borderId="1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11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5" fillId="17" borderId="5" xfId="0" applyFont="1" applyFill="1" applyBorder="1" applyAlignment="1">
      <alignment horizontal="left" vertical="center" wrapText="1"/>
    </xf>
    <xf numFmtId="0" fontId="15" fillId="17" borderId="7" xfId="0" applyFont="1" applyFill="1" applyBorder="1" applyAlignment="1">
      <alignment horizontal="left" vertical="center" wrapText="1"/>
    </xf>
    <xf numFmtId="0" fontId="7" fillId="7" borderId="5" xfId="0" applyFont="1" applyFill="1" applyBorder="1" applyAlignment="1">
      <alignment horizontal="left" vertical="center" wrapText="1"/>
    </xf>
    <xf numFmtId="0" fontId="7" fillId="7" borderId="7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164" fontId="8" fillId="0" borderId="5" xfId="0" applyNumberFormat="1" applyFont="1" applyBorder="1" applyAlignment="1" applyProtection="1">
      <alignment horizontal="center" vertical="top" wrapText="1"/>
      <protection locked="0"/>
    </xf>
    <xf numFmtId="164" fontId="8" fillId="0" borderId="6" xfId="0" applyNumberFormat="1" applyFont="1" applyBorder="1" applyAlignment="1" applyProtection="1">
      <alignment horizontal="center" vertical="top" wrapText="1"/>
      <protection locked="0"/>
    </xf>
    <xf numFmtId="164" fontId="8" fillId="0" borderId="7" xfId="0" applyNumberFormat="1" applyFont="1" applyBorder="1" applyAlignment="1" applyProtection="1">
      <alignment horizontal="center" vertical="top" wrapText="1"/>
      <protection locked="0"/>
    </xf>
    <xf numFmtId="0" fontId="12" fillId="0" borderId="19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4" fillId="16" borderId="5" xfId="0" applyFont="1" applyFill="1" applyBorder="1" applyAlignment="1">
      <alignment horizontal="center" vertical="center" wrapText="1"/>
    </xf>
    <xf numFmtId="0" fontId="14" fillId="16" borderId="7" xfId="0" applyFont="1" applyFill="1" applyBorder="1" applyAlignment="1">
      <alignment horizontal="center" vertical="center" wrapText="1"/>
    </xf>
    <xf numFmtId="0" fontId="14" fillId="15" borderId="5" xfId="0" applyFont="1" applyFill="1" applyBorder="1" applyAlignment="1">
      <alignment horizontal="center" vertical="center" wrapText="1"/>
    </xf>
    <xf numFmtId="0" fontId="14" fillId="15" borderId="7" xfId="0" applyFont="1" applyFill="1" applyBorder="1" applyAlignment="1">
      <alignment horizontal="center" vertical="center" wrapText="1"/>
    </xf>
    <xf numFmtId="0" fontId="15" fillId="17" borderId="19" xfId="0" applyFont="1" applyFill="1" applyBorder="1" applyAlignment="1">
      <alignment horizontal="left" vertical="center" wrapText="1"/>
    </xf>
    <xf numFmtId="0" fontId="15" fillId="17" borderId="17" xfId="0" applyFont="1" applyFill="1" applyBorder="1" applyAlignment="1">
      <alignment horizontal="left" vertical="center" wrapText="1"/>
    </xf>
    <xf numFmtId="0" fontId="15" fillId="17" borderId="22" xfId="0" applyFont="1" applyFill="1" applyBorder="1" applyAlignment="1">
      <alignment horizontal="left" vertical="center" wrapText="1"/>
    </xf>
    <xf numFmtId="0" fontId="15" fillId="17" borderId="18" xfId="0" applyFont="1" applyFill="1" applyBorder="1" applyAlignment="1">
      <alignment horizontal="left" vertical="center" wrapText="1"/>
    </xf>
    <xf numFmtId="0" fontId="15" fillId="17" borderId="0" xfId="0" applyFont="1" applyFill="1" applyAlignment="1">
      <alignment horizontal="center" vertical="center" wrapText="1"/>
    </xf>
    <xf numFmtId="164" fontId="10" fillId="0" borderId="0" xfId="0" applyNumberFormat="1" applyFont="1" applyAlignment="1">
      <alignment horizontal="center" vertical="top" wrapText="1"/>
    </xf>
    <xf numFmtId="164" fontId="11" fillId="0" borderId="0" xfId="0" applyNumberFormat="1" applyFont="1" applyAlignment="1">
      <alignment horizontal="center" vertical="top" wrapText="1"/>
    </xf>
  </cellXfs>
  <cellStyles count="1">
    <cellStyle name="Normal" xfId="0" builtinId="0"/>
  </cellStyles>
  <dxfs count="217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top/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top/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top/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top/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top/>
        <vertical/>
        <horizontal/>
      </border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top/>
        <vertical/>
        <horizontal/>
      </border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rgb="FFFFCCFF"/>
        </patternFill>
      </fill>
    </dxf>
    <dxf>
      <font>
        <b/>
        <i/>
        <color theme="0"/>
      </font>
      <fill>
        <patternFill>
          <bgColor rgb="FF0000CC"/>
        </patternFill>
      </fill>
    </dxf>
    <dxf>
      <fill>
        <patternFill>
          <bgColor theme="5" tint="0.799981688894314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</dxfs>
  <tableStyles count="0" defaultTableStyle="TableStyleMedium2" defaultPivotStyle="PivotStyleLight16"/>
  <colors>
    <mruColors>
      <color rgb="FFFCF4C4"/>
      <color rgb="FFFAEDA0"/>
      <color rgb="FFFF00FF"/>
      <color rgb="FF0000CC"/>
      <color rgb="FF008000"/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280</xdr:rowOff>
    </xdr:from>
    <xdr:to>
      <xdr:col>1</xdr:col>
      <xdr:colOff>393935</xdr:colOff>
      <xdr:row>2</xdr:row>
      <xdr:rowOff>291185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77" y="280"/>
          <a:ext cx="615876" cy="615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FF"/>
  </sheetPr>
  <dimension ref="B1:BK58"/>
  <sheetViews>
    <sheetView showGridLines="0" tabSelected="1" topLeftCell="A2" zoomScale="85" zoomScaleNormal="85" workbookViewId="0">
      <selection activeCell="C7" sqref="C7"/>
    </sheetView>
  </sheetViews>
  <sheetFormatPr baseColWidth="10" defaultColWidth="11.5703125" defaultRowHeight="29.45" customHeight="1" x14ac:dyDescent="0.25"/>
  <cols>
    <col min="1" max="1" width="3.42578125" style="7" customWidth="1"/>
    <col min="2" max="2" width="8" style="6" customWidth="1"/>
    <col min="3" max="3" width="8.42578125" style="45" customWidth="1"/>
    <col min="4" max="4" width="21.85546875" style="7" customWidth="1"/>
    <col min="5" max="5" width="7.85546875" style="7" hidden="1" customWidth="1"/>
    <col min="6" max="9" width="9.85546875" style="7" hidden="1" customWidth="1"/>
    <col min="10" max="11" width="11.5703125" style="7" hidden="1" customWidth="1"/>
    <col min="12" max="12" width="9.28515625" style="7" hidden="1" customWidth="1"/>
    <col min="13" max="13" width="8.42578125" style="45" customWidth="1"/>
    <col min="14" max="14" width="21.85546875" style="7" customWidth="1"/>
    <col min="15" max="15" width="4.140625" style="7" hidden="1" customWidth="1"/>
    <col min="16" max="16" width="36.140625" style="7" hidden="1" customWidth="1"/>
    <col min="17" max="23" width="11.5703125" style="7" hidden="1" customWidth="1"/>
    <col min="24" max="27" width="0" style="7" hidden="1" customWidth="1"/>
    <col min="28" max="28" width="8.42578125" style="45" customWidth="1"/>
    <col min="29" max="29" width="21.85546875" style="7" customWidth="1"/>
    <col min="30" max="30" width="4.140625" style="7" hidden="1" customWidth="1"/>
    <col min="31" max="37" width="0" style="7" hidden="1" customWidth="1"/>
    <col min="38" max="38" width="8.42578125" style="45" customWidth="1"/>
    <col min="39" max="39" width="21.85546875" style="7" customWidth="1"/>
    <col min="40" max="40" width="4.140625" style="7" customWidth="1"/>
    <col min="41" max="46" width="11.5703125" style="7" hidden="1" customWidth="1"/>
    <col min="47" max="47" width="19.140625" style="7" hidden="1" customWidth="1"/>
    <col min="48" max="49" width="13.5703125" style="7" hidden="1" customWidth="1"/>
    <col min="50" max="50" width="26.7109375" style="8" customWidth="1"/>
    <col min="51" max="51" width="5.5703125" style="7" customWidth="1"/>
    <col min="52" max="58" width="11.5703125" style="7" hidden="1" customWidth="1"/>
    <col min="59" max="59" width="17.140625" style="7" customWidth="1"/>
    <col min="60" max="60" width="12.7109375" style="7" customWidth="1"/>
    <col min="61" max="61" width="17.140625" style="7" hidden="1" customWidth="1"/>
    <col min="62" max="62" width="17.140625" style="7" customWidth="1"/>
    <col min="63" max="63" width="12.7109375" style="7" customWidth="1"/>
    <col min="64" max="16384" width="11.5703125" style="7"/>
  </cols>
  <sheetData>
    <row r="1" spans="2:63" ht="29.45" hidden="1" customHeight="1" x14ac:dyDescent="0.25"/>
    <row r="2" spans="2:63" ht="25.9" customHeight="1" x14ac:dyDescent="0.25">
      <c r="B2" s="75" t="s">
        <v>52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7"/>
    </row>
    <row r="3" spans="2:63" ht="25.9" customHeight="1" x14ac:dyDescent="0.25">
      <c r="D3" s="63" t="s">
        <v>16</v>
      </c>
      <c r="E3" s="46">
        <f>M3</f>
        <v>0.35416666666666669</v>
      </c>
      <c r="F3" s="46"/>
      <c r="G3" s="46"/>
      <c r="H3" s="47"/>
      <c r="I3" s="47"/>
      <c r="J3" s="47"/>
      <c r="K3" s="47"/>
      <c r="L3" s="47"/>
      <c r="M3" s="3">
        <v>0.35416666666666669</v>
      </c>
      <c r="N3" s="78" t="s">
        <v>30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</row>
    <row r="4" spans="2:63" ht="25.9" customHeight="1" x14ac:dyDescent="0.25">
      <c r="B4" s="74" t="s">
        <v>28</v>
      </c>
      <c r="C4" s="74"/>
      <c r="D4" s="64" t="s">
        <v>17</v>
      </c>
      <c r="E4" s="48">
        <f>M4</f>
        <v>0.6875</v>
      </c>
      <c r="F4" s="49"/>
      <c r="G4" s="49"/>
      <c r="H4" s="49"/>
      <c r="I4" s="49"/>
      <c r="J4" s="49"/>
      <c r="K4" s="49"/>
      <c r="L4" s="49"/>
      <c r="M4" s="4">
        <v>0.6875</v>
      </c>
      <c r="N4" s="80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</row>
    <row r="5" spans="2:63" ht="36.6" customHeight="1" x14ac:dyDescent="0.25">
      <c r="N5" s="86" t="s">
        <v>49</v>
      </c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</row>
    <row r="6" spans="2:63" ht="25.9" customHeight="1" thickBot="1" x14ac:dyDescent="0.3">
      <c r="B6" s="10" t="s">
        <v>15</v>
      </c>
      <c r="D6" s="50" t="s">
        <v>8</v>
      </c>
      <c r="L6" s="10" t="s">
        <v>15</v>
      </c>
      <c r="N6" s="51" t="s">
        <v>18</v>
      </c>
      <c r="V6" s="7" t="s">
        <v>9</v>
      </c>
      <c r="W6" s="7" t="s">
        <v>11</v>
      </c>
      <c r="AA6" s="10" t="s">
        <v>15</v>
      </c>
      <c r="AC6" s="52" t="s">
        <v>24</v>
      </c>
      <c r="AK6" s="10" t="s">
        <v>15</v>
      </c>
      <c r="AM6" s="53" t="s">
        <v>25</v>
      </c>
      <c r="AX6" s="54" t="s">
        <v>29</v>
      </c>
    </row>
    <row r="7" spans="2:63" ht="25.9" customHeight="1" thickTop="1" thickBot="1" x14ac:dyDescent="0.3">
      <c r="B7" s="1">
        <f>E3</f>
        <v>0.35416666666666669</v>
      </c>
      <c r="C7" s="5" t="s">
        <v>11</v>
      </c>
      <c r="D7" s="2" t="s">
        <v>51</v>
      </c>
      <c r="E7" s="2"/>
      <c r="F7" s="2"/>
      <c r="G7" s="2"/>
      <c r="H7" s="2"/>
      <c r="I7" s="2"/>
      <c r="J7" s="2"/>
      <c r="K7" s="2"/>
      <c r="L7" s="1">
        <f>B7</f>
        <v>0.35416666666666669</v>
      </c>
      <c r="M7" s="5" t="s">
        <v>50</v>
      </c>
      <c r="N7" s="2"/>
      <c r="O7" s="2"/>
      <c r="P7" s="2"/>
      <c r="Q7" s="2"/>
      <c r="R7" s="2"/>
      <c r="S7" s="2"/>
      <c r="T7" s="2"/>
      <c r="U7" s="2"/>
      <c r="V7" s="2" t="s">
        <v>0</v>
      </c>
      <c r="W7" s="2" t="s">
        <v>7</v>
      </c>
      <c r="X7" s="2"/>
      <c r="Y7" s="2"/>
      <c r="Z7" s="2"/>
      <c r="AA7" s="1">
        <f>B7</f>
        <v>0.35416666666666669</v>
      </c>
      <c r="AB7" s="5" t="s">
        <v>50</v>
      </c>
      <c r="AC7" s="2"/>
      <c r="AD7" s="2"/>
      <c r="AE7" s="2"/>
      <c r="AF7" s="2"/>
      <c r="AG7" s="2"/>
      <c r="AH7" s="2"/>
      <c r="AI7" s="2"/>
      <c r="AJ7" s="2"/>
      <c r="AK7" s="1">
        <f>L7</f>
        <v>0.35416666666666669</v>
      </c>
      <c r="AL7" s="5" t="s">
        <v>50</v>
      </c>
      <c r="AM7" s="2"/>
      <c r="AU7" s="7" t="s">
        <v>11</v>
      </c>
      <c r="AV7" s="10">
        <f>SUM(C37+M37+AB37+AL37)</f>
        <v>1.041666666666663E-2</v>
      </c>
      <c r="AW7" s="7" t="s">
        <v>11</v>
      </c>
      <c r="AX7" s="55" t="str">
        <f>CONCATENATE(AZ7,": ",BD7,"h ",BE7)</f>
        <v>FRANÇAIS: h 15</v>
      </c>
      <c r="AZ7" s="7" t="str">
        <f>UPPER("français")</f>
        <v>FRANÇAIS</v>
      </c>
      <c r="BB7" s="7">
        <f>HOUR(AV7)</f>
        <v>0</v>
      </c>
      <c r="BC7" s="7">
        <f>MINUTE(AV7)</f>
        <v>15</v>
      </c>
      <c r="BD7" s="7" t="str">
        <f>IF(BB7=0,"",BB7)</f>
        <v/>
      </c>
      <c r="BE7" s="7">
        <f>IF(BC7=0,"",BC7)</f>
        <v>15</v>
      </c>
      <c r="BG7" s="87" t="s">
        <v>35</v>
      </c>
      <c r="BH7" s="88"/>
      <c r="BJ7" s="89" t="s">
        <v>48</v>
      </c>
      <c r="BK7" s="90"/>
    </row>
    <row r="8" spans="2:63" ht="25.9" customHeight="1" thickBot="1" x14ac:dyDescent="0.3">
      <c r="B8" s="1">
        <v>0.36458333333333331</v>
      </c>
      <c r="C8" s="5" t="s">
        <v>50</v>
      </c>
      <c r="D8" s="2"/>
      <c r="E8" s="2"/>
      <c r="F8" s="2"/>
      <c r="G8" s="2"/>
      <c r="H8" s="2"/>
      <c r="I8" s="2"/>
      <c r="J8" s="2"/>
      <c r="K8" s="2"/>
      <c r="L8" s="1">
        <f t="shared" ref="L8:L20" si="0">B8</f>
        <v>0.36458333333333331</v>
      </c>
      <c r="M8" s="5" t="s">
        <v>50</v>
      </c>
      <c r="N8" s="2"/>
      <c r="O8" s="2"/>
      <c r="P8" s="2"/>
      <c r="Q8" s="2"/>
      <c r="R8" s="2"/>
      <c r="S8" s="2"/>
      <c r="T8" s="2"/>
      <c r="U8" s="2"/>
      <c r="V8" s="2" t="s">
        <v>1</v>
      </c>
      <c r="W8" s="2" t="s">
        <v>1</v>
      </c>
      <c r="X8" s="2"/>
      <c r="Y8" s="2"/>
      <c r="Z8" s="2"/>
      <c r="AA8" s="1">
        <f t="shared" ref="AA8:AA20" si="1">B8</f>
        <v>0.36458333333333331</v>
      </c>
      <c r="AB8" s="5" t="s">
        <v>50</v>
      </c>
      <c r="AC8" s="2"/>
      <c r="AD8" s="2"/>
      <c r="AE8" s="2"/>
      <c r="AF8" s="2"/>
      <c r="AG8" s="2"/>
      <c r="AH8" s="2"/>
      <c r="AI8" s="2"/>
      <c r="AJ8" s="2"/>
      <c r="AK8" s="1">
        <f t="shared" ref="AK8:AK20" si="2">L8</f>
        <v>0.36458333333333331</v>
      </c>
      <c r="AL8" s="5" t="s">
        <v>50</v>
      </c>
      <c r="AM8" s="2"/>
      <c r="AU8" s="7" t="s">
        <v>7</v>
      </c>
      <c r="AV8" s="10">
        <f>SUM(D37+N37+AC37+AM37)</f>
        <v>0</v>
      </c>
      <c r="AW8" s="7" t="s">
        <v>7</v>
      </c>
      <c r="AX8" s="55" t="str">
        <f>CONCATENATE("MATHS: ",BD8,"h ",BE8)</f>
        <v xml:space="preserve">MATHS: h </v>
      </c>
      <c r="BB8" s="7">
        <f t="shared" ref="BB8:BB15" si="3">HOUR(AV8)</f>
        <v>0</v>
      </c>
      <c r="BC8" s="7">
        <f t="shared" ref="BC8:BC15" si="4">MINUTE(AV8)</f>
        <v>0</v>
      </c>
      <c r="BD8" s="7" t="str">
        <f t="shared" ref="BD8:BD14" si="5">IF(BB8=0,"",BB8)</f>
        <v/>
      </c>
      <c r="BE8" s="7" t="str">
        <f t="shared" ref="BE8:BE14" si="6">IF(BC8=0,"",BC8)</f>
        <v/>
      </c>
      <c r="BG8" s="68" t="s">
        <v>36</v>
      </c>
      <c r="BH8" s="69" t="s">
        <v>37</v>
      </c>
      <c r="BJ8" s="68" t="s">
        <v>36</v>
      </c>
      <c r="BK8" s="69" t="s">
        <v>38</v>
      </c>
    </row>
    <row r="9" spans="2:63" ht="25.9" customHeight="1" thickBot="1" x14ac:dyDescent="0.3">
      <c r="B9" s="1">
        <v>0.375</v>
      </c>
      <c r="C9" s="5" t="s">
        <v>50</v>
      </c>
      <c r="D9" s="2"/>
      <c r="E9" s="2"/>
      <c r="F9" s="2"/>
      <c r="G9" s="2"/>
      <c r="H9" s="2"/>
      <c r="I9" s="2"/>
      <c r="J9" s="2"/>
      <c r="K9" s="2"/>
      <c r="L9" s="1">
        <f t="shared" si="0"/>
        <v>0.375</v>
      </c>
      <c r="M9" s="5" t="s">
        <v>50</v>
      </c>
      <c r="N9" s="2"/>
      <c r="O9" s="2"/>
      <c r="P9" s="2"/>
      <c r="Q9" s="2"/>
      <c r="R9" s="2"/>
      <c r="S9" s="2"/>
      <c r="T9" s="2"/>
      <c r="U9" s="2"/>
      <c r="V9" s="2" t="s">
        <v>3</v>
      </c>
      <c r="W9" s="2" t="s">
        <v>5</v>
      </c>
      <c r="X9" s="2"/>
      <c r="Y9" s="2"/>
      <c r="Z9" s="2"/>
      <c r="AA9" s="1">
        <f t="shared" si="1"/>
        <v>0.375</v>
      </c>
      <c r="AB9" s="5" t="s">
        <v>50</v>
      </c>
      <c r="AC9" s="2"/>
      <c r="AD9" s="2"/>
      <c r="AE9" s="2"/>
      <c r="AF9" s="2"/>
      <c r="AG9" s="2"/>
      <c r="AH9" s="2"/>
      <c r="AI9" s="2"/>
      <c r="AJ9" s="2"/>
      <c r="AK9" s="1">
        <f t="shared" si="2"/>
        <v>0.375</v>
      </c>
      <c r="AL9" s="5" t="s">
        <v>50</v>
      </c>
      <c r="AM9" s="2"/>
      <c r="AU9" s="7" t="s">
        <v>1</v>
      </c>
      <c r="AV9" s="10">
        <f>SUM(E37+O37+AD37+AN37)</f>
        <v>0</v>
      </c>
      <c r="AW9" s="7" t="s">
        <v>1</v>
      </c>
      <c r="AX9" s="55" t="str">
        <f>CONCATENATE("LVE: ",BD9,"h ",BE9)</f>
        <v xml:space="preserve">LVE: h </v>
      </c>
      <c r="BB9" s="7">
        <f t="shared" si="3"/>
        <v>0</v>
      </c>
      <c r="BC9" s="7">
        <f t="shared" si="4"/>
        <v>0</v>
      </c>
      <c r="BD9" s="7" t="str">
        <f t="shared" si="5"/>
        <v/>
      </c>
      <c r="BE9" s="7" t="str">
        <f t="shared" si="6"/>
        <v/>
      </c>
      <c r="BG9" s="68" t="s">
        <v>7</v>
      </c>
      <c r="BH9" s="69" t="s">
        <v>39</v>
      </c>
      <c r="BJ9" s="68" t="s">
        <v>7</v>
      </c>
      <c r="BK9" s="69" t="s">
        <v>39</v>
      </c>
    </row>
    <row r="10" spans="2:63" ht="25.9" customHeight="1" thickBot="1" x14ac:dyDescent="0.3">
      <c r="B10" s="1">
        <v>0.38541666666666669</v>
      </c>
      <c r="C10" s="5" t="s">
        <v>50</v>
      </c>
      <c r="D10" s="2"/>
      <c r="E10" s="2"/>
      <c r="F10" s="2"/>
      <c r="G10" s="2"/>
      <c r="H10" s="2"/>
      <c r="I10" s="2"/>
      <c r="J10" s="2"/>
      <c r="K10" s="2"/>
      <c r="L10" s="1">
        <f t="shared" si="0"/>
        <v>0.38541666666666669</v>
      </c>
      <c r="M10" s="5" t="s">
        <v>50</v>
      </c>
      <c r="N10" s="2"/>
      <c r="O10" s="2"/>
      <c r="P10" s="2"/>
      <c r="Q10" s="2"/>
      <c r="R10" s="2"/>
      <c r="S10" s="2"/>
      <c r="T10" s="2"/>
      <c r="U10" s="2"/>
      <c r="V10" s="2" t="s">
        <v>10</v>
      </c>
      <c r="W10" s="2" t="s">
        <v>4</v>
      </c>
      <c r="X10" s="2"/>
      <c r="Y10" s="2"/>
      <c r="Z10" s="2"/>
      <c r="AA10" s="1">
        <f t="shared" si="1"/>
        <v>0.38541666666666669</v>
      </c>
      <c r="AB10" s="5" t="s">
        <v>50</v>
      </c>
      <c r="AC10" s="2"/>
      <c r="AD10" s="2"/>
      <c r="AE10" s="2"/>
      <c r="AF10" s="2"/>
      <c r="AG10" s="2"/>
      <c r="AH10" s="2"/>
      <c r="AI10" s="2"/>
      <c r="AJ10" s="2"/>
      <c r="AK10" s="1">
        <f t="shared" si="2"/>
        <v>0.38541666666666669</v>
      </c>
      <c r="AL10" s="5" t="s">
        <v>50</v>
      </c>
      <c r="AM10" s="2"/>
      <c r="AU10" s="7" t="s">
        <v>5</v>
      </c>
      <c r="AV10" s="10">
        <f>SUM(F37+P37+AE37+AO37)</f>
        <v>0</v>
      </c>
      <c r="AW10" s="7" t="s">
        <v>5</v>
      </c>
      <c r="AX10" s="55" t="str">
        <f>CONCATENATE("SCIENCES: ",BD10,"h ",BE10)</f>
        <v xml:space="preserve">SCIENCES: h </v>
      </c>
      <c r="BB10" s="7">
        <f t="shared" si="3"/>
        <v>0</v>
      </c>
      <c r="BC10" s="7">
        <f t="shared" si="4"/>
        <v>0</v>
      </c>
      <c r="BD10" s="7" t="str">
        <f t="shared" si="5"/>
        <v/>
      </c>
      <c r="BE10" s="7" t="str">
        <f t="shared" si="6"/>
        <v/>
      </c>
      <c r="BG10" s="68" t="s">
        <v>1</v>
      </c>
      <c r="BH10" s="69" t="s">
        <v>40</v>
      </c>
      <c r="BJ10" s="68" t="s">
        <v>1</v>
      </c>
      <c r="BK10" s="69" t="s">
        <v>40</v>
      </c>
    </row>
    <row r="11" spans="2:63" ht="25.9" customHeight="1" thickBot="1" x14ac:dyDescent="0.3">
      <c r="B11" s="1">
        <v>0.41666666666666669</v>
      </c>
      <c r="C11" s="5" t="s">
        <v>50</v>
      </c>
      <c r="D11" s="2"/>
      <c r="E11" s="2"/>
      <c r="F11" s="2"/>
      <c r="G11" s="2"/>
      <c r="H11" s="2"/>
      <c r="I11" s="2"/>
      <c r="J11" s="2"/>
      <c r="K11" s="2"/>
      <c r="L11" s="1">
        <f t="shared" si="0"/>
        <v>0.41666666666666669</v>
      </c>
      <c r="M11" s="5" t="s">
        <v>50</v>
      </c>
      <c r="N11" s="2"/>
      <c r="O11" s="2"/>
      <c r="P11" s="2"/>
      <c r="Q11" s="2"/>
      <c r="R11" s="2"/>
      <c r="S11" s="2"/>
      <c r="T11" s="2"/>
      <c r="U11" s="2"/>
      <c r="V11" s="2" t="s">
        <v>2</v>
      </c>
      <c r="W11" s="2" t="s">
        <v>19</v>
      </c>
      <c r="X11" s="2"/>
      <c r="Y11" s="2"/>
      <c r="Z11" s="2"/>
      <c r="AA11" s="1">
        <f t="shared" si="1"/>
        <v>0.41666666666666669</v>
      </c>
      <c r="AB11" s="5" t="s">
        <v>50</v>
      </c>
      <c r="AC11" s="2"/>
      <c r="AD11" s="2"/>
      <c r="AE11" s="2"/>
      <c r="AF11" s="2"/>
      <c r="AG11" s="2"/>
      <c r="AH11" s="2"/>
      <c r="AI11" s="2"/>
      <c r="AJ11" s="2"/>
      <c r="AK11" s="1">
        <f t="shared" si="2"/>
        <v>0.41666666666666669</v>
      </c>
      <c r="AL11" s="5" t="s">
        <v>50</v>
      </c>
      <c r="AM11" s="2"/>
      <c r="AU11" s="7" t="s">
        <v>4</v>
      </c>
      <c r="AV11" s="10">
        <f>SUM(G37+Q37+AF37+AP37)</f>
        <v>0</v>
      </c>
      <c r="AW11" s="7" t="s">
        <v>4</v>
      </c>
      <c r="AX11" s="55" t="str">
        <f>CONCATENATE("ARTS: ",BD11,"h ",BE11)</f>
        <v xml:space="preserve">ARTS: h </v>
      </c>
      <c r="BB11" s="7">
        <f t="shared" si="3"/>
        <v>0</v>
      </c>
      <c r="BC11" s="7">
        <f t="shared" si="4"/>
        <v>0</v>
      </c>
      <c r="BD11" s="7" t="str">
        <f t="shared" si="5"/>
        <v/>
      </c>
      <c r="BE11" s="7" t="str">
        <f t="shared" si="6"/>
        <v/>
      </c>
      <c r="BG11" s="68" t="s">
        <v>4</v>
      </c>
      <c r="BH11" s="69" t="s">
        <v>41</v>
      </c>
      <c r="BJ11" s="68" t="s">
        <v>5</v>
      </c>
      <c r="BK11" s="69" t="s">
        <v>41</v>
      </c>
    </row>
    <row r="12" spans="2:63" ht="25.9" customHeight="1" thickBot="1" x14ac:dyDescent="0.3">
      <c r="B12" s="1">
        <v>0.43055555555555558</v>
      </c>
      <c r="C12" s="5" t="s">
        <v>50</v>
      </c>
      <c r="D12" s="2"/>
      <c r="E12" s="2"/>
      <c r="F12" s="2"/>
      <c r="G12" s="2"/>
      <c r="H12" s="2"/>
      <c r="I12" s="2"/>
      <c r="J12" s="2"/>
      <c r="K12" s="2"/>
      <c r="L12" s="1">
        <f t="shared" si="0"/>
        <v>0.43055555555555558</v>
      </c>
      <c r="M12" s="5" t="s">
        <v>50</v>
      </c>
      <c r="N12" s="2"/>
      <c r="O12" s="2"/>
      <c r="P12" s="2"/>
      <c r="Q12" s="2"/>
      <c r="R12" s="2"/>
      <c r="S12" s="2"/>
      <c r="T12" s="2"/>
      <c r="U12" s="2"/>
      <c r="V12" s="2" t="s">
        <v>6</v>
      </c>
      <c r="W12" s="2" t="s">
        <v>6</v>
      </c>
      <c r="X12" s="2"/>
      <c r="Y12" s="2"/>
      <c r="Z12" s="2"/>
      <c r="AA12" s="1">
        <f t="shared" si="1"/>
        <v>0.43055555555555558</v>
      </c>
      <c r="AB12" s="5" t="s">
        <v>50</v>
      </c>
      <c r="AC12" s="2"/>
      <c r="AD12" s="2"/>
      <c r="AE12" s="2"/>
      <c r="AF12" s="2"/>
      <c r="AG12" s="2"/>
      <c r="AH12" s="2"/>
      <c r="AI12" s="2"/>
      <c r="AJ12" s="2"/>
      <c r="AK12" s="1">
        <f t="shared" si="2"/>
        <v>0.43055555555555558</v>
      </c>
      <c r="AL12" s="5" t="s">
        <v>50</v>
      </c>
      <c r="AM12" s="2"/>
      <c r="AU12" s="7" t="s">
        <v>19</v>
      </c>
      <c r="AV12" s="10">
        <f>SUM(H37+R37+AQ37+AG37)</f>
        <v>0</v>
      </c>
      <c r="AW12" s="7" t="s">
        <v>19</v>
      </c>
      <c r="AX12" s="55" t="str">
        <f>CONCATENATE("HIST-GÉO-EMC: ",BD12,"h ",BE12)</f>
        <v xml:space="preserve">HIST-GÉO-EMC: h </v>
      </c>
      <c r="BB12" s="7">
        <f t="shared" si="3"/>
        <v>0</v>
      </c>
      <c r="BC12" s="7">
        <f t="shared" si="4"/>
        <v>0</v>
      </c>
      <c r="BD12" s="7" t="str">
        <f t="shared" si="5"/>
        <v/>
      </c>
      <c r="BE12" s="7" t="str">
        <f t="shared" si="6"/>
        <v/>
      </c>
      <c r="BG12" s="91" t="s">
        <v>42</v>
      </c>
      <c r="BH12" s="93" t="s">
        <v>43</v>
      </c>
      <c r="BJ12" s="68" t="s">
        <v>4</v>
      </c>
      <c r="BK12" s="69" t="s">
        <v>41</v>
      </c>
    </row>
    <row r="13" spans="2:63" ht="25.9" customHeight="1" thickBot="1" x14ac:dyDescent="0.3">
      <c r="B13" s="1">
        <v>0.47916666666666669</v>
      </c>
      <c r="C13" s="5" t="s">
        <v>50</v>
      </c>
      <c r="D13" s="2"/>
      <c r="E13" s="2"/>
      <c r="F13" s="2"/>
      <c r="G13" s="2"/>
      <c r="H13" s="2"/>
      <c r="I13" s="2"/>
      <c r="J13" s="2"/>
      <c r="K13" s="2"/>
      <c r="L13" s="1">
        <f t="shared" si="0"/>
        <v>0.47916666666666669</v>
      </c>
      <c r="M13" s="5" t="s">
        <v>50</v>
      </c>
      <c r="N13" s="2"/>
      <c r="O13" s="2"/>
      <c r="P13" s="2"/>
      <c r="Q13" s="2"/>
      <c r="R13" s="2"/>
      <c r="S13" s="2"/>
      <c r="T13" s="2"/>
      <c r="U13" s="2"/>
      <c r="V13" s="2" t="s">
        <v>13</v>
      </c>
      <c r="W13" s="2" t="str">
        <f>UPPER(V13)</f>
        <v>RÉCRÉ</v>
      </c>
      <c r="X13" s="2"/>
      <c r="Y13" s="2"/>
      <c r="Z13" s="2"/>
      <c r="AA13" s="1">
        <f t="shared" si="1"/>
        <v>0.47916666666666669</v>
      </c>
      <c r="AB13" s="5" t="s">
        <v>50</v>
      </c>
      <c r="AC13" s="2"/>
      <c r="AD13" s="2"/>
      <c r="AE13" s="2"/>
      <c r="AF13" s="2"/>
      <c r="AG13" s="2"/>
      <c r="AH13" s="2"/>
      <c r="AI13" s="2"/>
      <c r="AJ13" s="2"/>
      <c r="AK13" s="1">
        <f t="shared" si="2"/>
        <v>0.47916666666666669</v>
      </c>
      <c r="AL13" s="5" t="s">
        <v>50</v>
      </c>
      <c r="AM13" s="2"/>
      <c r="AU13" s="7" t="s">
        <v>6</v>
      </c>
      <c r="AV13" s="10">
        <f>SUM(I37+S37+AH37+AR37)</f>
        <v>0</v>
      </c>
      <c r="AW13" s="7" t="s">
        <v>6</v>
      </c>
      <c r="AX13" s="55" t="str">
        <f>CONCATENATE("EPS: ",BD13,"h ",BE13)</f>
        <v xml:space="preserve">EPS: h </v>
      </c>
      <c r="BB13" s="7">
        <f t="shared" si="3"/>
        <v>0</v>
      </c>
      <c r="BC13" s="7">
        <f t="shared" si="4"/>
        <v>0</v>
      </c>
      <c r="BD13" s="7" t="str">
        <f t="shared" si="5"/>
        <v/>
      </c>
      <c r="BE13" s="7" t="str">
        <f t="shared" si="6"/>
        <v/>
      </c>
      <c r="BG13" s="92"/>
      <c r="BH13" s="94"/>
      <c r="BJ13" s="68" t="s">
        <v>44</v>
      </c>
      <c r="BK13" s="69" t="s">
        <v>43</v>
      </c>
    </row>
    <row r="14" spans="2:63" ht="25.9" customHeight="1" thickBot="1" x14ac:dyDescent="0.3">
      <c r="B14" s="1">
        <v>0.5</v>
      </c>
      <c r="C14" s="5"/>
      <c r="D14" s="60"/>
      <c r="E14" s="60"/>
      <c r="F14" s="60"/>
      <c r="G14" s="60"/>
      <c r="H14" s="60"/>
      <c r="I14" s="60"/>
      <c r="J14" s="60"/>
      <c r="K14" s="60"/>
      <c r="L14" s="61">
        <f t="shared" si="0"/>
        <v>0.5</v>
      </c>
      <c r="M14" s="5"/>
      <c r="N14" s="60"/>
      <c r="O14" s="60"/>
      <c r="P14" s="60"/>
      <c r="Q14" s="60"/>
      <c r="R14" s="60"/>
      <c r="S14" s="60"/>
      <c r="T14" s="60"/>
      <c r="U14" s="60"/>
      <c r="V14" s="60"/>
      <c r="W14" s="60" t="str">
        <f>UPPER(V14)</f>
        <v/>
      </c>
      <c r="X14" s="60"/>
      <c r="Y14" s="60"/>
      <c r="Z14" s="60"/>
      <c r="AA14" s="61">
        <f t="shared" si="1"/>
        <v>0.5</v>
      </c>
      <c r="AB14" s="5"/>
      <c r="AC14" s="60"/>
      <c r="AD14" s="60"/>
      <c r="AE14" s="60"/>
      <c r="AF14" s="60"/>
      <c r="AG14" s="60"/>
      <c r="AH14" s="60"/>
      <c r="AI14" s="60"/>
      <c r="AJ14" s="60"/>
      <c r="AK14" s="61">
        <f t="shared" si="2"/>
        <v>0.5</v>
      </c>
      <c r="AL14" s="5"/>
      <c r="AM14" s="60"/>
      <c r="AU14" s="7" t="s">
        <v>14</v>
      </c>
      <c r="AV14" s="10">
        <f>SUM(J37+T37+AI37+AS37)</f>
        <v>0</v>
      </c>
      <c r="AW14" s="7" t="s">
        <v>14</v>
      </c>
      <c r="AX14" s="55" t="str">
        <f>CONCATENATE("RÉCRÉATIONS: ",BD14,"h ",BE14)</f>
        <v xml:space="preserve">RÉCRÉATIONS: h </v>
      </c>
      <c r="BB14" s="7">
        <f t="shared" si="3"/>
        <v>0</v>
      </c>
      <c r="BC14" s="7">
        <f t="shared" si="4"/>
        <v>0</v>
      </c>
      <c r="BD14" s="7" t="str">
        <f t="shared" si="5"/>
        <v/>
      </c>
      <c r="BE14" s="7" t="str">
        <f t="shared" si="6"/>
        <v/>
      </c>
      <c r="BG14" s="68" t="s">
        <v>6</v>
      </c>
      <c r="BH14" s="69" t="s">
        <v>45</v>
      </c>
      <c r="BJ14" s="68" t="s">
        <v>6</v>
      </c>
      <c r="BK14" s="69" t="s">
        <v>45</v>
      </c>
    </row>
    <row r="15" spans="2:63" ht="25.9" customHeight="1" thickBot="1" x14ac:dyDescent="0.3">
      <c r="B15" s="1">
        <v>0.58333333333333337</v>
      </c>
      <c r="C15" s="5" t="s">
        <v>50</v>
      </c>
      <c r="D15" s="2"/>
      <c r="E15" s="2"/>
      <c r="F15" s="2"/>
      <c r="G15" s="2"/>
      <c r="H15" s="2"/>
      <c r="I15" s="2"/>
      <c r="J15" s="2"/>
      <c r="K15" s="2"/>
      <c r="L15" s="1">
        <f t="shared" si="0"/>
        <v>0.58333333333333337</v>
      </c>
      <c r="M15" s="5" t="s">
        <v>50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si="1"/>
        <v>0.58333333333333337</v>
      </c>
      <c r="AB15" s="5" t="s">
        <v>50</v>
      </c>
      <c r="AC15" s="2"/>
      <c r="AD15" s="2"/>
      <c r="AE15" s="2"/>
      <c r="AF15" s="2"/>
      <c r="AG15" s="2"/>
      <c r="AH15" s="2"/>
      <c r="AI15" s="2"/>
      <c r="AJ15" s="2"/>
      <c r="AK15" s="1">
        <f t="shared" si="2"/>
        <v>0.58333333333333337</v>
      </c>
      <c r="AL15" s="5" t="s">
        <v>50</v>
      </c>
      <c r="AM15" s="2"/>
      <c r="AU15" s="7" t="s">
        <v>26</v>
      </c>
      <c r="AV15" s="28">
        <f>SUM(AV7+AV8+AV9+AV10+AV11+AV12+AV13+AV14)</f>
        <v>1.041666666666663E-2</v>
      </c>
      <c r="AW15" s="7" t="s">
        <v>26</v>
      </c>
      <c r="AX15" s="62" t="str">
        <f>CONCATENATE("TOTAL: ",BD18,"h",BE18)</f>
        <v>TOTAL: 0h15</v>
      </c>
      <c r="BB15" s="7">
        <f t="shared" si="3"/>
        <v>0</v>
      </c>
      <c r="BC15" s="7">
        <f t="shared" si="4"/>
        <v>15</v>
      </c>
      <c r="BD15" s="7">
        <f>SUM(BD7:BD14)</f>
        <v>0</v>
      </c>
      <c r="BE15" s="7">
        <f>SUM(BE7:BE14)</f>
        <v>15</v>
      </c>
      <c r="BG15" s="70" t="s">
        <v>21</v>
      </c>
      <c r="BH15" s="71" t="s">
        <v>46</v>
      </c>
      <c r="BI15" s="72"/>
      <c r="BJ15" s="70" t="s">
        <v>21</v>
      </c>
      <c r="BK15" s="71" t="s">
        <v>46</v>
      </c>
    </row>
    <row r="16" spans="2:63" ht="25.9" customHeight="1" thickBot="1" x14ac:dyDescent="0.3">
      <c r="B16" s="1">
        <v>0.59375</v>
      </c>
      <c r="C16" s="5" t="s">
        <v>50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0.59375</v>
      </c>
      <c r="M16" s="5" t="s">
        <v>50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0.59375</v>
      </c>
      <c r="AB16" s="5" t="s">
        <v>50</v>
      </c>
      <c r="AC16" s="2"/>
      <c r="AD16" s="2"/>
      <c r="AE16" s="2"/>
      <c r="AF16" s="2"/>
      <c r="AG16" s="2"/>
      <c r="AH16" s="2"/>
      <c r="AI16" s="2"/>
      <c r="AJ16" s="2"/>
      <c r="AK16" s="1">
        <f t="shared" si="2"/>
        <v>0.59375</v>
      </c>
      <c r="AL16" s="5" t="s">
        <v>50</v>
      </c>
      <c r="AM16" s="2"/>
      <c r="BB16" s="7" t="s">
        <v>23</v>
      </c>
      <c r="BE16" s="7">
        <f>INT(BE15/60)</f>
        <v>0</v>
      </c>
      <c r="BG16" s="95" t="s">
        <v>47</v>
      </c>
      <c r="BH16" s="95"/>
      <c r="BI16" s="95"/>
      <c r="BJ16" s="95"/>
      <c r="BK16" s="95"/>
    </row>
    <row r="17" spans="2:57" ht="25.9" customHeight="1" thickBot="1" x14ac:dyDescent="0.3">
      <c r="B17" s="1">
        <v>0.63194444444444442</v>
      </c>
      <c r="C17" s="5" t="s">
        <v>50</v>
      </c>
      <c r="D17" s="2"/>
      <c r="E17" s="2"/>
      <c r="F17" s="2"/>
      <c r="G17" s="2"/>
      <c r="H17" s="2"/>
      <c r="I17" s="2"/>
      <c r="J17" s="2"/>
      <c r="K17" s="2"/>
      <c r="L17" s="1">
        <f t="shared" si="0"/>
        <v>0.63194444444444442</v>
      </c>
      <c r="M17" s="5" t="s">
        <v>50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0.63194444444444442</v>
      </c>
      <c r="AB17" s="5" t="s">
        <v>50</v>
      </c>
      <c r="AC17" s="2"/>
      <c r="AD17" s="2"/>
      <c r="AE17" s="2"/>
      <c r="AF17" s="2"/>
      <c r="AG17" s="2"/>
      <c r="AH17" s="2"/>
      <c r="AI17" s="2"/>
      <c r="AJ17" s="2"/>
      <c r="AK17" s="1">
        <f t="shared" si="2"/>
        <v>0.63194444444444442</v>
      </c>
      <c r="AL17" s="5" t="s">
        <v>50</v>
      </c>
      <c r="AM17" s="2"/>
      <c r="BE17" s="7">
        <f>MOD(BE15,60)</f>
        <v>15</v>
      </c>
    </row>
    <row r="18" spans="2:57" ht="25.9" customHeight="1" thickBot="1" x14ac:dyDescent="0.3">
      <c r="B18" s="1">
        <v>0.63888888888888895</v>
      </c>
      <c r="C18" s="5" t="s">
        <v>50</v>
      </c>
      <c r="D18" s="2"/>
      <c r="E18" s="2"/>
      <c r="F18" s="2"/>
      <c r="G18" s="2"/>
      <c r="H18" s="2"/>
      <c r="I18" s="2"/>
      <c r="J18" s="2"/>
      <c r="K18" s="2"/>
      <c r="L18" s="1">
        <f t="shared" si="0"/>
        <v>0.63888888888888895</v>
      </c>
      <c r="M18" s="5" t="s">
        <v>50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0.63888888888888895</v>
      </c>
      <c r="AB18" s="5" t="s">
        <v>50</v>
      </c>
      <c r="AC18" s="2"/>
      <c r="AD18" s="2"/>
      <c r="AE18" s="2"/>
      <c r="AF18" s="2"/>
      <c r="AG18" s="2"/>
      <c r="AH18" s="2"/>
      <c r="AI18" s="2"/>
      <c r="AJ18" s="2"/>
      <c r="AK18" s="1">
        <f t="shared" si="2"/>
        <v>0.63888888888888895</v>
      </c>
      <c r="AL18" s="5" t="s">
        <v>50</v>
      </c>
      <c r="AM18" s="2"/>
      <c r="BD18" s="17">
        <f>BD15+BE16</f>
        <v>0</v>
      </c>
      <c r="BE18" s="17">
        <f>IF(BE17=0,"",BE17)</f>
        <v>15</v>
      </c>
    </row>
    <row r="19" spans="2:57" ht="25.9" customHeight="1" thickBot="1" x14ac:dyDescent="0.3">
      <c r="B19" s="1">
        <v>0.66319444444444442</v>
      </c>
      <c r="C19" s="5" t="s">
        <v>50</v>
      </c>
      <c r="D19" s="2" t="s">
        <v>23</v>
      </c>
      <c r="E19" s="2"/>
      <c r="F19" s="2"/>
      <c r="G19" s="2"/>
      <c r="H19" s="2"/>
      <c r="I19" s="2"/>
      <c r="J19" s="2"/>
      <c r="K19" s="2"/>
      <c r="L19" s="1">
        <f t="shared" si="0"/>
        <v>0.66319444444444442</v>
      </c>
      <c r="M19" s="5" t="s">
        <v>50</v>
      </c>
      <c r="N19" s="2" t="s">
        <v>23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si="1"/>
        <v>0.66319444444444442</v>
      </c>
      <c r="AB19" s="5" t="s">
        <v>50</v>
      </c>
      <c r="AC19" s="2"/>
      <c r="AD19" s="2"/>
      <c r="AE19" s="2"/>
      <c r="AF19" s="2"/>
      <c r="AG19" s="2"/>
      <c r="AH19" s="2"/>
      <c r="AI19" s="2"/>
      <c r="AJ19" s="2"/>
      <c r="AK19" s="1">
        <f t="shared" si="2"/>
        <v>0.66319444444444442</v>
      </c>
      <c r="AL19" s="5" t="s">
        <v>50</v>
      </c>
      <c r="AM19" s="2"/>
    </row>
    <row r="20" spans="2:57" ht="29.45" hidden="1" customHeight="1" x14ac:dyDescent="0.25">
      <c r="B20" s="6">
        <f>E4</f>
        <v>0.6875</v>
      </c>
      <c r="L20" s="6">
        <f t="shared" si="0"/>
        <v>0.6875</v>
      </c>
      <c r="AA20" s="6">
        <f t="shared" si="1"/>
        <v>0.6875</v>
      </c>
      <c r="AK20" s="6">
        <f t="shared" si="2"/>
        <v>0.6875</v>
      </c>
    </row>
    <row r="21" spans="2:57" ht="29.45" hidden="1" customHeight="1" x14ac:dyDescent="0.25">
      <c r="B21" s="82" t="s">
        <v>8</v>
      </c>
      <c r="C21" s="82"/>
      <c r="D21" s="82"/>
      <c r="E21" s="82"/>
      <c r="F21" s="82"/>
      <c r="G21" s="82"/>
      <c r="H21" s="82"/>
      <c r="I21" s="82"/>
      <c r="J21" s="82"/>
      <c r="L21" s="83" t="s">
        <v>18</v>
      </c>
      <c r="M21" s="83"/>
      <c r="N21" s="83"/>
      <c r="O21" s="83"/>
      <c r="P21" s="83"/>
      <c r="Q21" s="83"/>
      <c r="R21" s="83"/>
      <c r="S21" s="83"/>
      <c r="T21" s="83"/>
      <c r="AA21" s="84" t="s">
        <v>24</v>
      </c>
      <c r="AB21" s="84"/>
      <c r="AC21" s="84"/>
      <c r="AD21" s="84"/>
      <c r="AE21" s="84"/>
      <c r="AF21" s="84"/>
      <c r="AG21" s="84"/>
      <c r="AH21" s="84"/>
      <c r="AI21" s="84"/>
      <c r="AK21" s="85" t="s">
        <v>25</v>
      </c>
      <c r="AL21" s="85"/>
      <c r="AM21" s="85"/>
      <c r="AN21" s="85"/>
      <c r="AO21" s="85"/>
      <c r="AP21" s="85"/>
      <c r="AQ21" s="85"/>
      <c r="AR21" s="85"/>
      <c r="AS21" s="85"/>
    </row>
    <row r="22" spans="2:57" ht="29.45" hidden="1" customHeight="1" x14ac:dyDescent="0.25">
      <c r="B22" s="29"/>
      <c r="C22" s="56" t="s">
        <v>11</v>
      </c>
      <c r="D22" s="17" t="s">
        <v>7</v>
      </c>
      <c r="E22" s="17" t="s">
        <v>1</v>
      </c>
      <c r="F22" s="17" t="s">
        <v>12</v>
      </c>
      <c r="G22" s="17" t="s">
        <v>4</v>
      </c>
      <c r="H22" s="17" t="s">
        <v>19</v>
      </c>
      <c r="I22" s="17" t="s">
        <v>6</v>
      </c>
      <c r="J22" s="17" t="s">
        <v>20</v>
      </c>
      <c r="L22" s="29"/>
      <c r="M22" s="56" t="s">
        <v>11</v>
      </c>
      <c r="N22" s="17" t="s">
        <v>7</v>
      </c>
      <c r="O22" s="17" t="s">
        <v>1</v>
      </c>
      <c r="P22" s="17" t="s">
        <v>12</v>
      </c>
      <c r="Q22" s="17" t="s">
        <v>4</v>
      </c>
      <c r="R22" s="17" t="s">
        <v>19</v>
      </c>
      <c r="S22" s="17" t="s">
        <v>6</v>
      </c>
      <c r="T22" s="17" t="s">
        <v>20</v>
      </c>
      <c r="AA22" s="29"/>
      <c r="AB22" s="56" t="s">
        <v>11</v>
      </c>
      <c r="AC22" s="17" t="s">
        <v>7</v>
      </c>
      <c r="AD22" s="17" t="s">
        <v>1</v>
      </c>
      <c r="AE22" s="17" t="s">
        <v>12</v>
      </c>
      <c r="AF22" s="17" t="s">
        <v>4</v>
      </c>
      <c r="AG22" s="17" t="s">
        <v>19</v>
      </c>
      <c r="AH22" s="17" t="s">
        <v>6</v>
      </c>
      <c r="AI22" s="17" t="s">
        <v>20</v>
      </c>
      <c r="AK22" s="29"/>
      <c r="AL22" s="56" t="s">
        <v>11</v>
      </c>
      <c r="AM22" s="17" t="s">
        <v>7</v>
      </c>
      <c r="AN22" s="17" t="s">
        <v>1</v>
      </c>
      <c r="AO22" s="17" t="s">
        <v>12</v>
      </c>
      <c r="AP22" s="17" t="s">
        <v>4</v>
      </c>
      <c r="AQ22" s="17" t="s">
        <v>19</v>
      </c>
      <c r="AR22" s="17" t="s">
        <v>6</v>
      </c>
      <c r="AS22" s="17" t="s">
        <v>20</v>
      </c>
    </row>
    <row r="23" spans="2:57" ht="29.45" hidden="1" customHeight="1" x14ac:dyDescent="0.25">
      <c r="B23" s="30">
        <v>1</v>
      </c>
      <c r="C23" s="57">
        <f>IF($C7="FR",$B8-$B7,0)</f>
        <v>1.041666666666663E-2</v>
      </c>
      <c r="D23" s="31">
        <f>IF($C7="MATHS",$B8-$B7,0)</f>
        <v>0</v>
      </c>
      <c r="E23" s="31">
        <f>IF($C7="LVE",$B8-$B7,0)</f>
        <v>0</v>
      </c>
      <c r="F23" s="31">
        <f>IF($C7="SCIENCES",$B8-$B7,0)</f>
        <v>0</v>
      </c>
      <c r="G23" s="31">
        <f>IF($C7="ARTS",$B8-$B7,0)</f>
        <v>0</v>
      </c>
      <c r="H23" s="31">
        <f>IF($C7="H-G-EMC",$B8-$B7,0)</f>
        <v>0</v>
      </c>
      <c r="I23" s="31">
        <f>IF($C7="EPS",$B8-$B7,0)</f>
        <v>0</v>
      </c>
      <c r="J23" s="31">
        <f>IF($C7="RÉCRÉ",$B8-$B7,0)</f>
        <v>0</v>
      </c>
      <c r="L23" s="30">
        <v>1</v>
      </c>
      <c r="M23" s="57">
        <f>IF($M7="FR",$L8-$L7,0)</f>
        <v>0</v>
      </c>
      <c r="N23" s="31">
        <f t="shared" ref="N23:N36" si="7">IF($M7="MATHS",$L8-$L7,0)</f>
        <v>0</v>
      </c>
      <c r="O23" s="31">
        <f t="shared" ref="O23:O36" si="8">IF($M7="LVE",$L8-$L7,0)</f>
        <v>0</v>
      </c>
      <c r="P23" s="31">
        <f>IF($M7="SCIENCES",$L8-$L7,0)</f>
        <v>0</v>
      </c>
      <c r="Q23" s="31">
        <f t="shared" ref="Q23:Q36" si="9">IF($M7="ARTS",$L8-$L7,0)</f>
        <v>0</v>
      </c>
      <c r="R23" s="31">
        <f t="shared" ref="R23:R36" si="10">IF($M7="H-G-EMC",$L8-$L7,0)</f>
        <v>0</v>
      </c>
      <c r="S23" s="31">
        <f t="shared" ref="S23:S36" si="11">IF($M7="EPS",$L8-$L7,0)</f>
        <v>0</v>
      </c>
      <c r="T23" s="31">
        <f t="shared" ref="T23:T36" si="12">IF($M7="RÉCRÉ",$L8-$L7,0)</f>
        <v>0</v>
      </c>
      <c r="AA23" s="30">
        <v>1</v>
      </c>
      <c r="AB23" s="57">
        <f>IF($AB7="FR",$AA8-$AA7,0)</f>
        <v>0</v>
      </c>
      <c r="AC23" s="31">
        <f>IF($AB7="MATHS",$AA8-$AA7,0)</f>
        <v>0</v>
      </c>
      <c r="AD23" s="31">
        <f>IF($AB7="LVE",$AA8-$AA7,0)</f>
        <v>0</v>
      </c>
      <c r="AE23" s="31">
        <f>IF($AB7="SCIENCES",$AA8-$AA7,0)</f>
        <v>0</v>
      </c>
      <c r="AF23" s="31">
        <f>IF($AB7="ARTS",$AA8-$AA7,0)</f>
        <v>0</v>
      </c>
      <c r="AG23" s="31">
        <f>IF($AB7="H-G-EMC",$AA8-$AA7,0)</f>
        <v>0</v>
      </c>
      <c r="AH23" s="31">
        <f>IF($AB7="EPS",$AA8-$AA7,0)</f>
        <v>0</v>
      </c>
      <c r="AI23" s="31">
        <f>IF($AB7="RÉCRÉ",$AA8-$AA7,0)</f>
        <v>0</v>
      </c>
      <c r="AK23" s="30">
        <v>1</v>
      </c>
      <c r="AL23" s="57">
        <f>IF($AL7="FR",$AK8-$AK7,0)</f>
        <v>0</v>
      </c>
      <c r="AM23" s="31">
        <f>IF($AL7="MATHS",$AK8-$AK7,0)</f>
        <v>0</v>
      </c>
      <c r="AN23" s="31">
        <f>IF($AL7="LVE",$AK8-$AK7,0)</f>
        <v>0</v>
      </c>
      <c r="AO23" s="31">
        <f>IF($AL7="SCIENCES",$AK8-$AK7,0)</f>
        <v>0</v>
      </c>
      <c r="AP23" s="31">
        <f>IF($AL7="ARTS",$AK8-$AK7,0)</f>
        <v>0</v>
      </c>
      <c r="AQ23" s="31">
        <f>IF($AL7="H-G-EMC",$AK8-$AK7,0)</f>
        <v>0</v>
      </c>
      <c r="AR23" s="31">
        <f>IF($AL7="EPS",$AK8-$AK7,0)</f>
        <v>0</v>
      </c>
      <c r="AS23" s="31">
        <f>IF($AL7="RÉCRÉ",$AK8-$AK7,0)</f>
        <v>0</v>
      </c>
    </row>
    <row r="24" spans="2:57" ht="29.45" hidden="1" customHeight="1" x14ac:dyDescent="0.25">
      <c r="B24" s="30">
        <f>B23+1</f>
        <v>2</v>
      </c>
      <c r="C24" s="57">
        <f t="shared" ref="C24:C29" si="13">IF($C8="FR",$B9-$B8,0)</f>
        <v>0</v>
      </c>
      <c r="D24" s="31">
        <f t="shared" ref="D24:D29" si="14">IF($C8="MATHS",$B9-$B8,0)</f>
        <v>0</v>
      </c>
      <c r="E24" s="31">
        <f t="shared" ref="E24:E29" si="15">IF($C8="LVE",$B9-$B8,0)</f>
        <v>0</v>
      </c>
      <c r="F24" s="31">
        <f t="shared" ref="F24:F29" si="16">IF($C8="SC",$B9-$B8,0)</f>
        <v>0</v>
      </c>
      <c r="G24" s="31">
        <f t="shared" ref="G24:G29" si="17">IF($C8="ARTS",$B9-$B8,0)</f>
        <v>0</v>
      </c>
      <c r="H24" s="31">
        <f t="shared" ref="H24:H29" si="18">IF($C8="H-G-EMC",$B9-$B8,0)</f>
        <v>0</v>
      </c>
      <c r="I24" s="31">
        <f t="shared" ref="I24:I29" si="19">IF($C8="EPS",$B9-$B8,0)</f>
        <v>0</v>
      </c>
      <c r="J24" s="31">
        <f t="shared" ref="J24:J29" si="20">IF($C8="RÉCRÉ",$B9-$B8,0)</f>
        <v>0</v>
      </c>
      <c r="L24" s="30">
        <f t="shared" ref="L24:L29" si="21">L23+1</f>
        <v>2</v>
      </c>
      <c r="M24" s="57">
        <f t="shared" ref="M24:M36" si="22">IF($M8="FR",$L9-$L8,0)</f>
        <v>0</v>
      </c>
      <c r="N24" s="31">
        <f t="shared" si="7"/>
        <v>0</v>
      </c>
      <c r="O24" s="31">
        <f t="shared" si="8"/>
        <v>0</v>
      </c>
      <c r="P24" s="31">
        <f t="shared" ref="P24:P36" si="23">IF($M8="SCIENCES",$L9-$L8,0)</f>
        <v>0</v>
      </c>
      <c r="Q24" s="31">
        <f t="shared" si="9"/>
        <v>0</v>
      </c>
      <c r="R24" s="31">
        <f t="shared" si="10"/>
        <v>0</v>
      </c>
      <c r="S24" s="31">
        <f t="shared" si="11"/>
        <v>0</v>
      </c>
      <c r="T24" s="31">
        <f t="shared" si="12"/>
        <v>0</v>
      </c>
      <c r="AA24" s="30">
        <f t="shared" ref="AA24:AA29" si="24">AA23+1</f>
        <v>2</v>
      </c>
      <c r="AB24" s="57">
        <f t="shared" ref="AB24:AB36" si="25">IF($AB8="FR",$AA9-$AA8,0)</f>
        <v>0</v>
      </c>
      <c r="AC24" s="31">
        <f t="shared" ref="AC24:AC36" si="26">IF($AB8="MATHS",$AA9-$AA8,0)</f>
        <v>0</v>
      </c>
      <c r="AD24" s="31">
        <f t="shared" ref="AD24:AD36" si="27">IF($AB8="LVE",$AA9-$AA8,0)</f>
        <v>0</v>
      </c>
      <c r="AE24" s="31">
        <f t="shared" ref="AE24:AE36" si="28">IF($AB8="SCIENCES",$AA9-$AA8,0)</f>
        <v>0</v>
      </c>
      <c r="AF24" s="31">
        <f t="shared" ref="AF24:AF36" si="29">IF($AB8="ARTS",$AA9-$AA8,0)</f>
        <v>0</v>
      </c>
      <c r="AG24" s="31">
        <f t="shared" ref="AG24:AG36" si="30">IF($AB8="H-G-EMC",$AA9-$AA8,0)</f>
        <v>0</v>
      </c>
      <c r="AH24" s="31">
        <f t="shared" ref="AH24:AH36" si="31">IF($AB8="EPS",$AA9-$AA8,0)</f>
        <v>0</v>
      </c>
      <c r="AI24" s="31">
        <f t="shared" ref="AI24:AI36" si="32">IF($AB8="RÉCRÉ",$AA9-$AA8,0)</f>
        <v>0</v>
      </c>
      <c r="AK24" s="30">
        <f t="shared" ref="AK24:AK29" si="33">AK23+1</f>
        <v>2</v>
      </c>
      <c r="AL24" s="57">
        <f t="shared" ref="AL24:AL36" si="34">IF($AL8="FR",$AK9-$AK8,0)</f>
        <v>0</v>
      </c>
      <c r="AM24" s="31">
        <f t="shared" ref="AM24:AM36" si="35">IF($AL8="MATHS",$AK9-$AK8,0)</f>
        <v>0</v>
      </c>
      <c r="AN24" s="31">
        <f t="shared" ref="AN24:AN36" si="36">IF($AL8="LVE",$AK9-$AK8,0)</f>
        <v>0</v>
      </c>
      <c r="AO24" s="31">
        <f t="shared" ref="AO24:AO36" si="37">IF($AL8="SCIENCES",$AK9-$AK8,0)</f>
        <v>0</v>
      </c>
      <c r="AP24" s="31">
        <f t="shared" ref="AP24:AP36" si="38">IF($AL8="ARTS",$AK9-$AK8,0)</f>
        <v>0</v>
      </c>
      <c r="AQ24" s="31">
        <f t="shared" ref="AQ24:AQ36" si="39">IF($AL8="H-G-EMC",$AK9-$AK8,0)</f>
        <v>0</v>
      </c>
      <c r="AR24" s="31">
        <f t="shared" ref="AR24:AR36" si="40">IF($AL8="EPS",$AK9-$AK8,0)</f>
        <v>0</v>
      </c>
      <c r="AS24" s="31">
        <f t="shared" ref="AS24:AS36" si="41">IF($AL8="RÉCRÉ",$AK9-$AK8,0)</f>
        <v>0</v>
      </c>
    </row>
    <row r="25" spans="2:57" ht="29.45" hidden="1" customHeight="1" x14ac:dyDescent="0.25">
      <c r="B25" s="30">
        <f t="shared" ref="B25:B36" si="42">B24+1</f>
        <v>3</v>
      </c>
      <c r="C25" s="57">
        <f t="shared" si="13"/>
        <v>0</v>
      </c>
      <c r="D25" s="31">
        <f t="shared" si="14"/>
        <v>0</v>
      </c>
      <c r="E25" s="31">
        <f t="shared" si="15"/>
        <v>0</v>
      </c>
      <c r="F25" s="31">
        <f t="shared" si="16"/>
        <v>0</v>
      </c>
      <c r="G25" s="31">
        <f t="shared" si="17"/>
        <v>0</v>
      </c>
      <c r="H25" s="31">
        <f t="shared" si="18"/>
        <v>0</v>
      </c>
      <c r="I25" s="31">
        <f t="shared" si="19"/>
        <v>0</v>
      </c>
      <c r="J25" s="31">
        <f t="shared" si="20"/>
        <v>0</v>
      </c>
      <c r="L25" s="30">
        <f t="shared" si="21"/>
        <v>3</v>
      </c>
      <c r="M25" s="57">
        <f t="shared" si="22"/>
        <v>0</v>
      </c>
      <c r="N25" s="31">
        <f t="shared" si="7"/>
        <v>0</v>
      </c>
      <c r="O25" s="31">
        <f t="shared" si="8"/>
        <v>0</v>
      </c>
      <c r="P25" s="31">
        <f t="shared" si="23"/>
        <v>0</v>
      </c>
      <c r="Q25" s="31">
        <f t="shared" si="9"/>
        <v>0</v>
      </c>
      <c r="R25" s="31">
        <f t="shared" si="10"/>
        <v>0</v>
      </c>
      <c r="S25" s="31">
        <f t="shared" si="11"/>
        <v>0</v>
      </c>
      <c r="T25" s="31">
        <f t="shared" si="12"/>
        <v>0</v>
      </c>
      <c r="AA25" s="30">
        <f t="shared" si="24"/>
        <v>3</v>
      </c>
      <c r="AB25" s="57">
        <f t="shared" si="25"/>
        <v>0</v>
      </c>
      <c r="AC25" s="31">
        <f t="shared" si="26"/>
        <v>0</v>
      </c>
      <c r="AD25" s="31">
        <f t="shared" si="27"/>
        <v>0</v>
      </c>
      <c r="AE25" s="31">
        <f t="shared" si="28"/>
        <v>0</v>
      </c>
      <c r="AF25" s="31">
        <f t="shared" si="29"/>
        <v>0</v>
      </c>
      <c r="AG25" s="31">
        <f t="shared" si="30"/>
        <v>0</v>
      </c>
      <c r="AH25" s="31">
        <f t="shared" si="31"/>
        <v>0</v>
      </c>
      <c r="AI25" s="31">
        <f t="shared" si="32"/>
        <v>0</v>
      </c>
      <c r="AK25" s="30">
        <f t="shared" si="33"/>
        <v>3</v>
      </c>
      <c r="AL25" s="57">
        <f t="shared" si="34"/>
        <v>0</v>
      </c>
      <c r="AM25" s="31">
        <f t="shared" si="35"/>
        <v>0</v>
      </c>
      <c r="AN25" s="31">
        <f t="shared" si="36"/>
        <v>0</v>
      </c>
      <c r="AO25" s="31">
        <f t="shared" si="37"/>
        <v>0</v>
      </c>
      <c r="AP25" s="31">
        <f t="shared" si="38"/>
        <v>0</v>
      </c>
      <c r="AQ25" s="31">
        <f t="shared" si="39"/>
        <v>0</v>
      </c>
      <c r="AR25" s="31">
        <f t="shared" si="40"/>
        <v>0</v>
      </c>
      <c r="AS25" s="31">
        <f t="shared" si="41"/>
        <v>0</v>
      </c>
    </row>
    <row r="26" spans="2:57" ht="29.45" hidden="1" customHeight="1" x14ac:dyDescent="0.25">
      <c r="B26" s="30">
        <f t="shared" si="42"/>
        <v>4</v>
      </c>
      <c r="C26" s="57">
        <f t="shared" si="13"/>
        <v>0</v>
      </c>
      <c r="D26" s="31">
        <f t="shared" si="14"/>
        <v>0</v>
      </c>
      <c r="E26" s="31">
        <f t="shared" si="15"/>
        <v>0</v>
      </c>
      <c r="F26" s="31">
        <f t="shared" si="16"/>
        <v>0</v>
      </c>
      <c r="G26" s="31">
        <f t="shared" si="17"/>
        <v>0</v>
      </c>
      <c r="H26" s="31">
        <f t="shared" si="18"/>
        <v>0</v>
      </c>
      <c r="I26" s="31">
        <f t="shared" si="19"/>
        <v>0</v>
      </c>
      <c r="J26" s="31">
        <f t="shared" si="20"/>
        <v>0</v>
      </c>
      <c r="L26" s="30">
        <f t="shared" si="21"/>
        <v>4</v>
      </c>
      <c r="M26" s="57">
        <f t="shared" si="22"/>
        <v>0</v>
      </c>
      <c r="N26" s="31">
        <f t="shared" si="7"/>
        <v>0</v>
      </c>
      <c r="O26" s="31">
        <f t="shared" si="8"/>
        <v>0</v>
      </c>
      <c r="P26" s="31">
        <f t="shared" si="23"/>
        <v>0</v>
      </c>
      <c r="Q26" s="31">
        <f t="shared" si="9"/>
        <v>0</v>
      </c>
      <c r="R26" s="31">
        <f t="shared" si="10"/>
        <v>0</v>
      </c>
      <c r="S26" s="31">
        <f t="shared" si="11"/>
        <v>0</v>
      </c>
      <c r="T26" s="31">
        <f t="shared" si="12"/>
        <v>0</v>
      </c>
      <c r="AA26" s="30">
        <f t="shared" si="24"/>
        <v>4</v>
      </c>
      <c r="AB26" s="57">
        <f t="shared" si="25"/>
        <v>0</v>
      </c>
      <c r="AC26" s="31">
        <f t="shared" si="26"/>
        <v>0</v>
      </c>
      <c r="AD26" s="31">
        <f t="shared" si="27"/>
        <v>0</v>
      </c>
      <c r="AE26" s="31">
        <f t="shared" si="28"/>
        <v>0</v>
      </c>
      <c r="AF26" s="31">
        <f t="shared" si="29"/>
        <v>0</v>
      </c>
      <c r="AG26" s="31">
        <f t="shared" si="30"/>
        <v>0</v>
      </c>
      <c r="AH26" s="31">
        <f t="shared" si="31"/>
        <v>0</v>
      </c>
      <c r="AI26" s="31">
        <f t="shared" si="32"/>
        <v>0</v>
      </c>
      <c r="AK26" s="30">
        <f t="shared" si="33"/>
        <v>4</v>
      </c>
      <c r="AL26" s="57">
        <f t="shared" si="34"/>
        <v>0</v>
      </c>
      <c r="AM26" s="31">
        <f t="shared" si="35"/>
        <v>0</v>
      </c>
      <c r="AN26" s="31">
        <f t="shared" si="36"/>
        <v>0</v>
      </c>
      <c r="AO26" s="31">
        <f t="shared" si="37"/>
        <v>0</v>
      </c>
      <c r="AP26" s="31">
        <f t="shared" si="38"/>
        <v>0</v>
      </c>
      <c r="AQ26" s="31">
        <f t="shared" si="39"/>
        <v>0</v>
      </c>
      <c r="AR26" s="31">
        <f t="shared" si="40"/>
        <v>0</v>
      </c>
      <c r="AS26" s="31">
        <f t="shared" si="41"/>
        <v>0</v>
      </c>
    </row>
    <row r="27" spans="2:57" ht="29.45" hidden="1" customHeight="1" x14ac:dyDescent="0.25">
      <c r="B27" s="30">
        <f t="shared" si="42"/>
        <v>5</v>
      </c>
      <c r="C27" s="57">
        <f t="shared" si="13"/>
        <v>0</v>
      </c>
      <c r="D27" s="31">
        <f t="shared" si="14"/>
        <v>0</v>
      </c>
      <c r="E27" s="31">
        <f t="shared" si="15"/>
        <v>0</v>
      </c>
      <c r="F27" s="31">
        <f t="shared" si="16"/>
        <v>0</v>
      </c>
      <c r="G27" s="31">
        <f t="shared" si="17"/>
        <v>0</v>
      </c>
      <c r="H27" s="31">
        <f t="shared" si="18"/>
        <v>0</v>
      </c>
      <c r="I27" s="31">
        <f t="shared" si="19"/>
        <v>0</v>
      </c>
      <c r="J27" s="31">
        <f t="shared" si="20"/>
        <v>0</v>
      </c>
      <c r="L27" s="30">
        <f t="shared" si="21"/>
        <v>5</v>
      </c>
      <c r="M27" s="57">
        <f t="shared" si="22"/>
        <v>0</v>
      </c>
      <c r="N27" s="31">
        <f t="shared" si="7"/>
        <v>0</v>
      </c>
      <c r="O27" s="31">
        <f t="shared" si="8"/>
        <v>0</v>
      </c>
      <c r="P27" s="31">
        <f t="shared" si="23"/>
        <v>0</v>
      </c>
      <c r="Q27" s="31">
        <f t="shared" si="9"/>
        <v>0</v>
      </c>
      <c r="R27" s="31">
        <f t="shared" si="10"/>
        <v>0</v>
      </c>
      <c r="S27" s="31">
        <f t="shared" si="11"/>
        <v>0</v>
      </c>
      <c r="T27" s="31">
        <f t="shared" si="12"/>
        <v>0</v>
      </c>
      <c r="AA27" s="30">
        <f t="shared" si="24"/>
        <v>5</v>
      </c>
      <c r="AB27" s="57">
        <f t="shared" si="25"/>
        <v>0</v>
      </c>
      <c r="AC27" s="31">
        <f t="shared" si="26"/>
        <v>0</v>
      </c>
      <c r="AD27" s="31">
        <f t="shared" si="27"/>
        <v>0</v>
      </c>
      <c r="AE27" s="31">
        <f t="shared" si="28"/>
        <v>0</v>
      </c>
      <c r="AF27" s="31">
        <f t="shared" si="29"/>
        <v>0</v>
      </c>
      <c r="AG27" s="31">
        <f t="shared" si="30"/>
        <v>0</v>
      </c>
      <c r="AH27" s="31">
        <f t="shared" si="31"/>
        <v>0</v>
      </c>
      <c r="AI27" s="31">
        <f t="shared" si="32"/>
        <v>0</v>
      </c>
      <c r="AK27" s="30">
        <f t="shared" si="33"/>
        <v>5</v>
      </c>
      <c r="AL27" s="57">
        <f t="shared" si="34"/>
        <v>0</v>
      </c>
      <c r="AM27" s="31">
        <f t="shared" si="35"/>
        <v>0</v>
      </c>
      <c r="AN27" s="31">
        <f t="shared" si="36"/>
        <v>0</v>
      </c>
      <c r="AO27" s="31">
        <f t="shared" si="37"/>
        <v>0</v>
      </c>
      <c r="AP27" s="31">
        <f t="shared" si="38"/>
        <v>0</v>
      </c>
      <c r="AQ27" s="31">
        <f t="shared" si="39"/>
        <v>0</v>
      </c>
      <c r="AR27" s="31">
        <f t="shared" si="40"/>
        <v>0</v>
      </c>
      <c r="AS27" s="31">
        <f t="shared" si="41"/>
        <v>0</v>
      </c>
    </row>
    <row r="28" spans="2:57" ht="29.45" hidden="1" customHeight="1" x14ac:dyDescent="0.25">
      <c r="B28" s="30">
        <f t="shared" si="42"/>
        <v>6</v>
      </c>
      <c r="C28" s="57">
        <f t="shared" si="13"/>
        <v>0</v>
      </c>
      <c r="D28" s="31">
        <f t="shared" si="14"/>
        <v>0</v>
      </c>
      <c r="E28" s="31">
        <f t="shared" si="15"/>
        <v>0</v>
      </c>
      <c r="F28" s="31">
        <f t="shared" si="16"/>
        <v>0</v>
      </c>
      <c r="G28" s="31">
        <f t="shared" si="17"/>
        <v>0</v>
      </c>
      <c r="H28" s="31">
        <f t="shared" si="18"/>
        <v>0</v>
      </c>
      <c r="I28" s="31">
        <f t="shared" si="19"/>
        <v>0</v>
      </c>
      <c r="J28" s="31">
        <f t="shared" si="20"/>
        <v>0</v>
      </c>
      <c r="L28" s="30">
        <f t="shared" si="21"/>
        <v>6</v>
      </c>
      <c r="M28" s="57">
        <f t="shared" si="22"/>
        <v>0</v>
      </c>
      <c r="N28" s="31">
        <f t="shared" si="7"/>
        <v>0</v>
      </c>
      <c r="O28" s="31">
        <f t="shared" si="8"/>
        <v>0</v>
      </c>
      <c r="P28" s="31">
        <f t="shared" si="23"/>
        <v>0</v>
      </c>
      <c r="Q28" s="31">
        <f t="shared" si="9"/>
        <v>0</v>
      </c>
      <c r="R28" s="31">
        <f t="shared" si="10"/>
        <v>0</v>
      </c>
      <c r="S28" s="31">
        <f t="shared" si="11"/>
        <v>0</v>
      </c>
      <c r="T28" s="31">
        <f t="shared" si="12"/>
        <v>0</v>
      </c>
      <c r="AA28" s="30">
        <f t="shared" si="24"/>
        <v>6</v>
      </c>
      <c r="AB28" s="57">
        <f t="shared" si="25"/>
        <v>0</v>
      </c>
      <c r="AC28" s="31">
        <f t="shared" si="26"/>
        <v>0</v>
      </c>
      <c r="AD28" s="31">
        <f t="shared" si="27"/>
        <v>0</v>
      </c>
      <c r="AE28" s="31">
        <f t="shared" si="28"/>
        <v>0</v>
      </c>
      <c r="AF28" s="31">
        <f t="shared" si="29"/>
        <v>0</v>
      </c>
      <c r="AG28" s="31">
        <f t="shared" si="30"/>
        <v>0</v>
      </c>
      <c r="AH28" s="31">
        <f t="shared" si="31"/>
        <v>0</v>
      </c>
      <c r="AI28" s="31">
        <f t="shared" si="32"/>
        <v>0</v>
      </c>
      <c r="AK28" s="30">
        <f t="shared" si="33"/>
        <v>6</v>
      </c>
      <c r="AL28" s="57">
        <f t="shared" si="34"/>
        <v>0</v>
      </c>
      <c r="AM28" s="31">
        <f t="shared" si="35"/>
        <v>0</v>
      </c>
      <c r="AN28" s="31">
        <f t="shared" si="36"/>
        <v>0</v>
      </c>
      <c r="AO28" s="31">
        <f t="shared" si="37"/>
        <v>0</v>
      </c>
      <c r="AP28" s="31">
        <f t="shared" si="38"/>
        <v>0</v>
      </c>
      <c r="AQ28" s="31">
        <f t="shared" si="39"/>
        <v>0</v>
      </c>
      <c r="AR28" s="31">
        <f t="shared" si="40"/>
        <v>0</v>
      </c>
      <c r="AS28" s="31">
        <f t="shared" si="41"/>
        <v>0</v>
      </c>
    </row>
    <row r="29" spans="2:57" ht="29.45" hidden="1" customHeight="1" x14ac:dyDescent="0.25">
      <c r="B29" s="30">
        <f t="shared" si="42"/>
        <v>7</v>
      </c>
      <c r="C29" s="57">
        <f t="shared" si="13"/>
        <v>0</v>
      </c>
      <c r="D29" s="31">
        <f t="shared" si="14"/>
        <v>0</v>
      </c>
      <c r="E29" s="31">
        <f t="shared" si="15"/>
        <v>0</v>
      </c>
      <c r="F29" s="31">
        <f t="shared" si="16"/>
        <v>0</v>
      </c>
      <c r="G29" s="31">
        <f t="shared" si="17"/>
        <v>0</v>
      </c>
      <c r="H29" s="31">
        <f t="shared" si="18"/>
        <v>0</v>
      </c>
      <c r="I29" s="31">
        <f t="shared" si="19"/>
        <v>0</v>
      </c>
      <c r="J29" s="31">
        <f t="shared" si="20"/>
        <v>0</v>
      </c>
      <c r="L29" s="30">
        <f t="shared" si="21"/>
        <v>7</v>
      </c>
      <c r="M29" s="57">
        <f t="shared" si="22"/>
        <v>0</v>
      </c>
      <c r="N29" s="31">
        <f t="shared" si="7"/>
        <v>0</v>
      </c>
      <c r="O29" s="31">
        <f t="shared" si="8"/>
        <v>0</v>
      </c>
      <c r="P29" s="31">
        <f t="shared" si="23"/>
        <v>0</v>
      </c>
      <c r="Q29" s="31">
        <f t="shared" si="9"/>
        <v>0</v>
      </c>
      <c r="R29" s="31">
        <f t="shared" si="10"/>
        <v>0</v>
      </c>
      <c r="S29" s="31">
        <f t="shared" si="11"/>
        <v>0</v>
      </c>
      <c r="T29" s="31">
        <f t="shared" si="12"/>
        <v>0</v>
      </c>
      <c r="AA29" s="30">
        <f t="shared" si="24"/>
        <v>7</v>
      </c>
      <c r="AB29" s="57">
        <f t="shared" si="25"/>
        <v>0</v>
      </c>
      <c r="AC29" s="31">
        <f t="shared" si="26"/>
        <v>0</v>
      </c>
      <c r="AD29" s="31">
        <f t="shared" si="27"/>
        <v>0</v>
      </c>
      <c r="AE29" s="31">
        <f t="shared" si="28"/>
        <v>0</v>
      </c>
      <c r="AF29" s="31">
        <f t="shared" si="29"/>
        <v>0</v>
      </c>
      <c r="AG29" s="31">
        <f t="shared" si="30"/>
        <v>0</v>
      </c>
      <c r="AH29" s="31">
        <f t="shared" si="31"/>
        <v>0</v>
      </c>
      <c r="AI29" s="31">
        <f t="shared" si="32"/>
        <v>0</v>
      </c>
      <c r="AK29" s="30">
        <f t="shared" si="33"/>
        <v>7</v>
      </c>
      <c r="AL29" s="57">
        <f t="shared" si="34"/>
        <v>0</v>
      </c>
      <c r="AM29" s="31">
        <f t="shared" si="35"/>
        <v>0</v>
      </c>
      <c r="AN29" s="31">
        <f t="shared" si="36"/>
        <v>0</v>
      </c>
      <c r="AO29" s="31">
        <f t="shared" si="37"/>
        <v>0</v>
      </c>
      <c r="AP29" s="31">
        <f t="shared" si="38"/>
        <v>0</v>
      </c>
      <c r="AQ29" s="31">
        <f t="shared" si="39"/>
        <v>0</v>
      </c>
      <c r="AR29" s="31">
        <f t="shared" si="40"/>
        <v>0</v>
      </c>
      <c r="AS29" s="31">
        <f t="shared" si="41"/>
        <v>0</v>
      </c>
    </row>
    <row r="30" spans="2:57" ht="29.45" hidden="1" customHeight="1" x14ac:dyDescent="0.25">
      <c r="B30" s="30"/>
      <c r="C30" s="57"/>
      <c r="D30" s="31"/>
      <c r="E30" s="31"/>
      <c r="F30" s="31"/>
      <c r="G30" s="31"/>
      <c r="H30" s="31"/>
      <c r="I30" s="31"/>
      <c r="J30" s="31"/>
      <c r="L30" s="30"/>
      <c r="M30" s="57">
        <f t="shared" si="22"/>
        <v>0</v>
      </c>
      <c r="N30" s="31">
        <f t="shared" si="7"/>
        <v>0</v>
      </c>
      <c r="O30" s="31">
        <f t="shared" si="8"/>
        <v>0</v>
      </c>
      <c r="P30" s="31">
        <f t="shared" si="23"/>
        <v>0</v>
      </c>
      <c r="Q30" s="31">
        <f t="shared" si="9"/>
        <v>0</v>
      </c>
      <c r="R30" s="31">
        <f t="shared" si="10"/>
        <v>0</v>
      </c>
      <c r="S30" s="31">
        <f t="shared" si="11"/>
        <v>0</v>
      </c>
      <c r="T30" s="31">
        <f t="shared" si="12"/>
        <v>0</v>
      </c>
      <c r="AA30" s="30"/>
      <c r="AB30" s="57">
        <f t="shared" si="25"/>
        <v>0</v>
      </c>
      <c r="AC30" s="31">
        <f t="shared" si="26"/>
        <v>0</v>
      </c>
      <c r="AD30" s="31">
        <f t="shared" si="27"/>
        <v>0</v>
      </c>
      <c r="AE30" s="31">
        <f t="shared" si="28"/>
        <v>0</v>
      </c>
      <c r="AF30" s="31">
        <f t="shared" si="29"/>
        <v>0</v>
      </c>
      <c r="AG30" s="31">
        <f t="shared" si="30"/>
        <v>0</v>
      </c>
      <c r="AH30" s="31">
        <f t="shared" si="31"/>
        <v>0</v>
      </c>
      <c r="AI30" s="31">
        <f t="shared" si="32"/>
        <v>0</v>
      </c>
      <c r="AK30" s="30"/>
      <c r="AL30" s="57">
        <f t="shared" si="34"/>
        <v>0</v>
      </c>
      <c r="AM30" s="31">
        <f t="shared" si="35"/>
        <v>0</v>
      </c>
      <c r="AN30" s="31">
        <f t="shared" si="36"/>
        <v>0</v>
      </c>
      <c r="AO30" s="31">
        <f t="shared" si="37"/>
        <v>0</v>
      </c>
      <c r="AP30" s="31">
        <f t="shared" si="38"/>
        <v>0</v>
      </c>
      <c r="AQ30" s="31">
        <f t="shared" si="39"/>
        <v>0</v>
      </c>
      <c r="AR30" s="31">
        <f t="shared" si="40"/>
        <v>0</v>
      </c>
      <c r="AS30" s="31">
        <f t="shared" si="41"/>
        <v>0</v>
      </c>
    </row>
    <row r="31" spans="2:57" ht="29.45" hidden="1" customHeight="1" x14ac:dyDescent="0.25">
      <c r="B31" s="30">
        <f>B29+1</f>
        <v>8</v>
      </c>
      <c r="C31" s="57">
        <f t="shared" ref="C31:C36" si="43">IF($C14="FR",$B15-$B14,0)</f>
        <v>0</v>
      </c>
      <c r="D31" s="31">
        <f t="shared" ref="D31:D36" si="44">IF($C14="MATHS",$B15-$B14,0)</f>
        <v>0</v>
      </c>
      <c r="E31" s="31">
        <f t="shared" ref="E31:E36" si="45">IF($C14="LVE",$B15-$B14,0)</f>
        <v>0</v>
      </c>
      <c r="F31" s="31">
        <f t="shared" ref="F31:F36" si="46">IF($C14="SC",$B15-$B14,0)</f>
        <v>0</v>
      </c>
      <c r="G31" s="31">
        <f t="shared" ref="G31:G36" si="47">IF($C14="ARTS",$B15-$B14,0)</f>
        <v>0</v>
      </c>
      <c r="H31" s="31">
        <f t="shared" ref="H31:H36" si="48">IF($C14="H-G-EMC",$B15-$B14,0)</f>
        <v>0</v>
      </c>
      <c r="I31" s="31">
        <f t="shared" ref="I31:I36" si="49">IF($C14="EPS",$B15-$B14,0)</f>
        <v>0</v>
      </c>
      <c r="J31" s="31">
        <f t="shared" ref="J31:J36" si="50">IF($C14="RÉCRÉ",$B15-$B14,0)</f>
        <v>0</v>
      </c>
      <c r="L31" s="30">
        <f>L29+1</f>
        <v>8</v>
      </c>
      <c r="M31" s="57">
        <f t="shared" si="22"/>
        <v>0</v>
      </c>
      <c r="N31" s="31">
        <f t="shared" si="7"/>
        <v>0</v>
      </c>
      <c r="O31" s="31">
        <f t="shared" si="8"/>
        <v>0</v>
      </c>
      <c r="P31" s="31">
        <f t="shared" si="23"/>
        <v>0</v>
      </c>
      <c r="Q31" s="31">
        <f t="shared" si="9"/>
        <v>0</v>
      </c>
      <c r="R31" s="31">
        <f t="shared" si="10"/>
        <v>0</v>
      </c>
      <c r="S31" s="31">
        <f t="shared" si="11"/>
        <v>0</v>
      </c>
      <c r="T31" s="31">
        <f t="shared" si="12"/>
        <v>0</v>
      </c>
      <c r="AA31" s="30">
        <f>AA29+1</f>
        <v>8</v>
      </c>
      <c r="AB31" s="57">
        <f t="shared" si="25"/>
        <v>0</v>
      </c>
      <c r="AC31" s="31">
        <f t="shared" si="26"/>
        <v>0</v>
      </c>
      <c r="AD31" s="31">
        <f t="shared" si="27"/>
        <v>0</v>
      </c>
      <c r="AE31" s="31">
        <f t="shared" si="28"/>
        <v>0</v>
      </c>
      <c r="AF31" s="31">
        <f t="shared" si="29"/>
        <v>0</v>
      </c>
      <c r="AG31" s="31">
        <f t="shared" si="30"/>
        <v>0</v>
      </c>
      <c r="AH31" s="31">
        <f t="shared" si="31"/>
        <v>0</v>
      </c>
      <c r="AI31" s="31">
        <f t="shared" si="32"/>
        <v>0</v>
      </c>
      <c r="AK31" s="30">
        <f>AK29+1</f>
        <v>8</v>
      </c>
      <c r="AL31" s="57">
        <f t="shared" si="34"/>
        <v>0</v>
      </c>
      <c r="AM31" s="31">
        <f t="shared" si="35"/>
        <v>0</v>
      </c>
      <c r="AN31" s="31">
        <f t="shared" si="36"/>
        <v>0</v>
      </c>
      <c r="AO31" s="31">
        <f t="shared" si="37"/>
        <v>0</v>
      </c>
      <c r="AP31" s="31">
        <f t="shared" si="38"/>
        <v>0</v>
      </c>
      <c r="AQ31" s="31">
        <f t="shared" si="39"/>
        <v>0</v>
      </c>
      <c r="AR31" s="31">
        <f t="shared" si="40"/>
        <v>0</v>
      </c>
      <c r="AS31" s="31">
        <f t="shared" si="41"/>
        <v>0</v>
      </c>
    </row>
    <row r="32" spans="2:57" ht="29.45" hidden="1" customHeight="1" x14ac:dyDescent="0.25">
      <c r="B32" s="30">
        <f t="shared" si="42"/>
        <v>9</v>
      </c>
      <c r="C32" s="57">
        <f t="shared" si="43"/>
        <v>0</v>
      </c>
      <c r="D32" s="31">
        <f t="shared" si="44"/>
        <v>0</v>
      </c>
      <c r="E32" s="31">
        <f t="shared" si="45"/>
        <v>0</v>
      </c>
      <c r="F32" s="31">
        <f t="shared" si="46"/>
        <v>0</v>
      </c>
      <c r="G32" s="31">
        <f t="shared" si="47"/>
        <v>0</v>
      </c>
      <c r="H32" s="31">
        <f t="shared" si="48"/>
        <v>0</v>
      </c>
      <c r="I32" s="31">
        <f t="shared" si="49"/>
        <v>0</v>
      </c>
      <c r="J32" s="31">
        <f t="shared" si="50"/>
        <v>0</v>
      </c>
      <c r="L32" s="30">
        <f>L31+1</f>
        <v>9</v>
      </c>
      <c r="M32" s="57">
        <f t="shared" si="22"/>
        <v>0</v>
      </c>
      <c r="N32" s="31">
        <f t="shared" si="7"/>
        <v>0</v>
      </c>
      <c r="O32" s="31">
        <f t="shared" si="8"/>
        <v>0</v>
      </c>
      <c r="P32" s="31">
        <f t="shared" si="23"/>
        <v>0</v>
      </c>
      <c r="Q32" s="31">
        <f t="shared" si="9"/>
        <v>0</v>
      </c>
      <c r="R32" s="31">
        <f t="shared" si="10"/>
        <v>0</v>
      </c>
      <c r="S32" s="31">
        <f t="shared" si="11"/>
        <v>0</v>
      </c>
      <c r="T32" s="31">
        <f t="shared" si="12"/>
        <v>0</v>
      </c>
      <c r="AA32" s="30">
        <f>AA31+1</f>
        <v>9</v>
      </c>
      <c r="AB32" s="57">
        <f t="shared" si="25"/>
        <v>0</v>
      </c>
      <c r="AC32" s="31">
        <f t="shared" si="26"/>
        <v>0</v>
      </c>
      <c r="AD32" s="31">
        <f t="shared" si="27"/>
        <v>0</v>
      </c>
      <c r="AE32" s="31">
        <f t="shared" si="28"/>
        <v>0</v>
      </c>
      <c r="AF32" s="31">
        <f t="shared" si="29"/>
        <v>0</v>
      </c>
      <c r="AG32" s="31">
        <f t="shared" si="30"/>
        <v>0</v>
      </c>
      <c r="AH32" s="31">
        <f t="shared" si="31"/>
        <v>0</v>
      </c>
      <c r="AI32" s="31">
        <f t="shared" si="32"/>
        <v>0</v>
      </c>
      <c r="AK32" s="30">
        <f>AK31+1</f>
        <v>9</v>
      </c>
      <c r="AL32" s="57">
        <f t="shared" si="34"/>
        <v>0</v>
      </c>
      <c r="AM32" s="31">
        <f t="shared" si="35"/>
        <v>0</v>
      </c>
      <c r="AN32" s="31">
        <f t="shared" si="36"/>
        <v>0</v>
      </c>
      <c r="AO32" s="31">
        <f t="shared" si="37"/>
        <v>0</v>
      </c>
      <c r="AP32" s="31">
        <f t="shared" si="38"/>
        <v>0</v>
      </c>
      <c r="AQ32" s="31">
        <f t="shared" si="39"/>
        <v>0</v>
      </c>
      <c r="AR32" s="31">
        <f t="shared" si="40"/>
        <v>0</v>
      </c>
      <c r="AS32" s="31">
        <f t="shared" si="41"/>
        <v>0</v>
      </c>
    </row>
    <row r="33" spans="2:48" ht="29.45" hidden="1" customHeight="1" x14ac:dyDescent="0.25">
      <c r="B33" s="30">
        <f t="shared" si="42"/>
        <v>10</v>
      </c>
      <c r="C33" s="57">
        <f t="shared" si="43"/>
        <v>0</v>
      </c>
      <c r="D33" s="31">
        <f t="shared" si="44"/>
        <v>0</v>
      </c>
      <c r="E33" s="31">
        <f t="shared" si="45"/>
        <v>0</v>
      </c>
      <c r="F33" s="31">
        <f t="shared" si="46"/>
        <v>0</v>
      </c>
      <c r="G33" s="31">
        <f t="shared" si="47"/>
        <v>0</v>
      </c>
      <c r="H33" s="31">
        <f t="shared" si="48"/>
        <v>0</v>
      </c>
      <c r="I33" s="31">
        <f t="shared" si="49"/>
        <v>0</v>
      </c>
      <c r="J33" s="31">
        <f t="shared" si="50"/>
        <v>0</v>
      </c>
      <c r="L33" s="30">
        <f>L32+1</f>
        <v>10</v>
      </c>
      <c r="M33" s="57">
        <f t="shared" si="22"/>
        <v>0</v>
      </c>
      <c r="N33" s="31">
        <f t="shared" si="7"/>
        <v>0</v>
      </c>
      <c r="O33" s="31">
        <f t="shared" si="8"/>
        <v>0</v>
      </c>
      <c r="P33" s="31">
        <f t="shared" si="23"/>
        <v>0</v>
      </c>
      <c r="Q33" s="31">
        <f t="shared" si="9"/>
        <v>0</v>
      </c>
      <c r="R33" s="31">
        <f t="shared" si="10"/>
        <v>0</v>
      </c>
      <c r="S33" s="31">
        <f t="shared" si="11"/>
        <v>0</v>
      </c>
      <c r="T33" s="31">
        <f t="shared" si="12"/>
        <v>0</v>
      </c>
      <c r="AA33" s="30">
        <f>AA32+1</f>
        <v>10</v>
      </c>
      <c r="AB33" s="57">
        <f t="shared" si="25"/>
        <v>0</v>
      </c>
      <c r="AC33" s="31">
        <f t="shared" si="26"/>
        <v>0</v>
      </c>
      <c r="AD33" s="31">
        <f t="shared" si="27"/>
        <v>0</v>
      </c>
      <c r="AE33" s="31">
        <f t="shared" si="28"/>
        <v>0</v>
      </c>
      <c r="AF33" s="31">
        <f t="shared" si="29"/>
        <v>0</v>
      </c>
      <c r="AG33" s="31">
        <f t="shared" si="30"/>
        <v>0</v>
      </c>
      <c r="AH33" s="31">
        <f t="shared" si="31"/>
        <v>0</v>
      </c>
      <c r="AI33" s="31">
        <f t="shared" si="32"/>
        <v>0</v>
      </c>
      <c r="AK33" s="30">
        <f>AK32+1</f>
        <v>10</v>
      </c>
      <c r="AL33" s="57">
        <f t="shared" si="34"/>
        <v>0</v>
      </c>
      <c r="AM33" s="31">
        <f t="shared" si="35"/>
        <v>0</v>
      </c>
      <c r="AN33" s="31">
        <f t="shared" si="36"/>
        <v>0</v>
      </c>
      <c r="AO33" s="31">
        <f t="shared" si="37"/>
        <v>0</v>
      </c>
      <c r="AP33" s="31">
        <f t="shared" si="38"/>
        <v>0</v>
      </c>
      <c r="AQ33" s="31">
        <f t="shared" si="39"/>
        <v>0</v>
      </c>
      <c r="AR33" s="31">
        <f t="shared" si="40"/>
        <v>0</v>
      </c>
      <c r="AS33" s="31">
        <f t="shared" si="41"/>
        <v>0</v>
      </c>
    </row>
    <row r="34" spans="2:48" ht="29.45" hidden="1" customHeight="1" x14ac:dyDescent="0.25">
      <c r="B34" s="30">
        <f t="shared" si="42"/>
        <v>11</v>
      </c>
      <c r="C34" s="57">
        <f t="shared" si="43"/>
        <v>0</v>
      </c>
      <c r="D34" s="31">
        <f t="shared" si="44"/>
        <v>0</v>
      </c>
      <c r="E34" s="31">
        <f t="shared" si="45"/>
        <v>0</v>
      </c>
      <c r="F34" s="31">
        <f t="shared" si="46"/>
        <v>0</v>
      </c>
      <c r="G34" s="31">
        <f t="shared" si="47"/>
        <v>0</v>
      </c>
      <c r="H34" s="31">
        <f t="shared" si="48"/>
        <v>0</v>
      </c>
      <c r="I34" s="31">
        <f t="shared" si="49"/>
        <v>0</v>
      </c>
      <c r="J34" s="31">
        <f t="shared" si="50"/>
        <v>0</v>
      </c>
      <c r="L34" s="30">
        <f>L33+1</f>
        <v>11</v>
      </c>
      <c r="M34" s="57">
        <f t="shared" si="22"/>
        <v>0</v>
      </c>
      <c r="N34" s="31">
        <f t="shared" si="7"/>
        <v>0</v>
      </c>
      <c r="O34" s="31">
        <f t="shared" si="8"/>
        <v>0</v>
      </c>
      <c r="P34" s="31">
        <f t="shared" si="23"/>
        <v>0</v>
      </c>
      <c r="Q34" s="31">
        <f t="shared" si="9"/>
        <v>0</v>
      </c>
      <c r="R34" s="31">
        <f t="shared" si="10"/>
        <v>0</v>
      </c>
      <c r="S34" s="31">
        <f t="shared" si="11"/>
        <v>0</v>
      </c>
      <c r="T34" s="31">
        <f t="shared" si="12"/>
        <v>0</v>
      </c>
      <c r="AA34" s="30">
        <f>AA33+1</f>
        <v>11</v>
      </c>
      <c r="AB34" s="57">
        <f t="shared" si="25"/>
        <v>0</v>
      </c>
      <c r="AC34" s="31">
        <f t="shared" si="26"/>
        <v>0</v>
      </c>
      <c r="AD34" s="31">
        <f t="shared" si="27"/>
        <v>0</v>
      </c>
      <c r="AE34" s="31">
        <f t="shared" si="28"/>
        <v>0</v>
      </c>
      <c r="AF34" s="31">
        <f t="shared" si="29"/>
        <v>0</v>
      </c>
      <c r="AG34" s="31">
        <f t="shared" si="30"/>
        <v>0</v>
      </c>
      <c r="AH34" s="31">
        <f t="shared" si="31"/>
        <v>0</v>
      </c>
      <c r="AI34" s="31">
        <f t="shared" si="32"/>
        <v>0</v>
      </c>
      <c r="AK34" s="30">
        <f>AK33+1</f>
        <v>11</v>
      </c>
      <c r="AL34" s="57">
        <f t="shared" si="34"/>
        <v>0</v>
      </c>
      <c r="AM34" s="31">
        <f t="shared" si="35"/>
        <v>0</v>
      </c>
      <c r="AN34" s="31">
        <f t="shared" si="36"/>
        <v>0</v>
      </c>
      <c r="AO34" s="31">
        <f t="shared" si="37"/>
        <v>0</v>
      </c>
      <c r="AP34" s="31">
        <f t="shared" si="38"/>
        <v>0</v>
      </c>
      <c r="AQ34" s="31">
        <f t="shared" si="39"/>
        <v>0</v>
      </c>
      <c r="AR34" s="31">
        <f t="shared" si="40"/>
        <v>0</v>
      </c>
      <c r="AS34" s="31">
        <f t="shared" si="41"/>
        <v>0</v>
      </c>
    </row>
    <row r="35" spans="2:48" ht="29.45" hidden="1" customHeight="1" x14ac:dyDescent="0.25">
      <c r="B35" s="30">
        <f t="shared" si="42"/>
        <v>12</v>
      </c>
      <c r="C35" s="57">
        <f t="shared" si="43"/>
        <v>0</v>
      </c>
      <c r="D35" s="31">
        <f t="shared" si="44"/>
        <v>0</v>
      </c>
      <c r="E35" s="31">
        <f t="shared" si="45"/>
        <v>0</v>
      </c>
      <c r="F35" s="31">
        <f t="shared" si="46"/>
        <v>0</v>
      </c>
      <c r="G35" s="31">
        <f t="shared" si="47"/>
        <v>0</v>
      </c>
      <c r="H35" s="31">
        <f t="shared" si="48"/>
        <v>0</v>
      </c>
      <c r="I35" s="31">
        <f t="shared" si="49"/>
        <v>0</v>
      </c>
      <c r="J35" s="31">
        <f t="shared" si="50"/>
        <v>0</v>
      </c>
      <c r="L35" s="30">
        <f>L34+1</f>
        <v>12</v>
      </c>
      <c r="M35" s="57">
        <f t="shared" si="22"/>
        <v>0</v>
      </c>
      <c r="N35" s="31">
        <f t="shared" si="7"/>
        <v>0</v>
      </c>
      <c r="O35" s="31">
        <f t="shared" si="8"/>
        <v>0</v>
      </c>
      <c r="P35" s="31">
        <f t="shared" si="23"/>
        <v>0</v>
      </c>
      <c r="Q35" s="31">
        <f t="shared" si="9"/>
        <v>0</v>
      </c>
      <c r="R35" s="31">
        <f t="shared" si="10"/>
        <v>0</v>
      </c>
      <c r="S35" s="31">
        <f t="shared" si="11"/>
        <v>0</v>
      </c>
      <c r="T35" s="31">
        <f t="shared" si="12"/>
        <v>0</v>
      </c>
      <c r="AA35" s="30">
        <f>AA34+1</f>
        <v>12</v>
      </c>
      <c r="AB35" s="57">
        <f t="shared" si="25"/>
        <v>0</v>
      </c>
      <c r="AC35" s="31">
        <f t="shared" si="26"/>
        <v>0</v>
      </c>
      <c r="AD35" s="31">
        <f t="shared" si="27"/>
        <v>0</v>
      </c>
      <c r="AE35" s="31">
        <f t="shared" si="28"/>
        <v>0</v>
      </c>
      <c r="AF35" s="31">
        <f t="shared" si="29"/>
        <v>0</v>
      </c>
      <c r="AG35" s="31">
        <f t="shared" si="30"/>
        <v>0</v>
      </c>
      <c r="AH35" s="31">
        <f t="shared" si="31"/>
        <v>0</v>
      </c>
      <c r="AI35" s="31">
        <f t="shared" si="32"/>
        <v>0</v>
      </c>
      <c r="AK35" s="30">
        <f>AK34+1</f>
        <v>12</v>
      </c>
      <c r="AL35" s="57">
        <f t="shared" si="34"/>
        <v>0</v>
      </c>
      <c r="AM35" s="31">
        <f t="shared" si="35"/>
        <v>0</v>
      </c>
      <c r="AN35" s="31">
        <f t="shared" si="36"/>
        <v>0</v>
      </c>
      <c r="AO35" s="31">
        <f t="shared" si="37"/>
        <v>0</v>
      </c>
      <c r="AP35" s="31">
        <f t="shared" si="38"/>
        <v>0</v>
      </c>
      <c r="AQ35" s="31">
        <f t="shared" si="39"/>
        <v>0</v>
      </c>
      <c r="AR35" s="31">
        <f t="shared" si="40"/>
        <v>0</v>
      </c>
      <c r="AS35" s="31">
        <f t="shared" si="41"/>
        <v>0</v>
      </c>
    </row>
    <row r="36" spans="2:48" ht="29.45" hidden="1" customHeight="1" x14ac:dyDescent="0.25">
      <c r="B36" s="30">
        <f t="shared" si="42"/>
        <v>13</v>
      </c>
      <c r="C36" s="57">
        <f t="shared" si="43"/>
        <v>0</v>
      </c>
      <c r="D36" s="31">
        <f t="shared" si="44"/>
        <v>0</v>
      </c>
      <c r="E36" s="31">
        <f t="shared" si="45"/>
        <v>0</v>
      </c>
      <c r="F36" s="31">
        <f t="shared" si="46"/>
        <v>0</v>
      </c>
      <c r="G36" s="31">
        <f t="shared" si="47"/>
        <v>0</v>
      </c>
      <c r="H36" s="31">
        <f t="shared" si="48"/>
        <v>0</v>
      </c>
      <c r="I36" s="31">
        <f t="shared" si="49"/>
        <v>0</v>
      </c>
      <c r="J36" s="31">
        <f t="shared" si="50"/>
        <v>0</v>
      </c>
      <c r="L36" s="30">
        <f>L35+1</f>
        <v>13</v>
      </c>
      <c r="M36" s="57">
        <f t="shared" si="22"/>
        <v>0</v>
      </c>
      <c r="N36" s="31">
        <f t="shared" si="7"/>
        <v>0</v>
      </c>
      <c r="O36" s="31">
        <f t="shared" si="8"/>
        <v>0</v>
      </c>
      <c r="P36" s="31">
        <f t="shared" si="23"/>
        <v>0</v>
      </c>
      <c r="Q36" s="31">
        <f t="shared" si="9"/>
        <v>0</v>
      </c>
      <c r="R36" s="31">
        <f t="shared" si="10"/>
        <v>0</v>
      </c>
      <c r="S36" s="31">
        <f t="shared" si="11"/>
        <v>0</v>
      </c>
      <c r="T36" s="31">
        <f t="shared" si="12"/>
        <v>0</v>
      </c>
      <c r="AA36" s="30">
        <f>AA35+1</f>
        <v>13</v>
      </c>
      <c r="AB36" s="57">
        <f t="shared" si="25"/>
        <v>0</v>
      </c>
      <c r="AC36" s="31">
        <f t="shared" si="26"/>
        <v>0</v>
      </c>
      <c r="AD36" s="31">
        <f t="shared" si="27"/>
        <v>0</v>
      </c>
      <c r="AE36" s="31">
        <f t="shared" si="28"/>
        <v>0</v>
      </c>
      <c r="AF36" s="31">
        <f t="shared" si="29"/>
        <v>0</v>
      </c>
      <c r="AG36" s="31">
        <f t="shared" si="30"/>
        <v>0</v>
      </c>
      <c r="AH36" s="31">
        <f t="shared" si="31"/>
        <v>0</v>
      </c>
      <c r="AI36" s="31">
        <f t="shared" si="32"/>
        <v>0</v>
      </c>
      <c r="AK36" s="30">
        <f>AK35+1</f>
        <v>13</v>
      </c>
      <c r="AL36" s="57">
        <f t="shared" si="34"/>
        <v>0</v>
      </c>
      <c r="AM36" s="31">
        <f t="shared" si="35"/>
        <v>0</v>
      </c>
      <c r="AN36" s="31">
        <f t="shared" si="36"/>
        <v>0</v>
      </c>
      <c r="AO36" s="31">
        <f t="shared" si="37"/>
        <v>0</v>
      </c>
      <c r="AP36" s="31">
        <f t="shared" si="38"/>
        <v>0</v>
      </c>
      <c r="AQ36" s="31">
        <f t="shared" si="39"/>
        <v>0</v>
      </c>
      <c r="AR36" s="31">
        <f t="shared" si="40"/>
        <v>0</v>
      </c>
      <c r="AS36" s="31">
        <f t="shared" si="41"/>
        <v>0</v>
      </c>
    </row>
    <row r="37" spans="2:48" ht="29.45" hidden="1" customHeight="1" x14ac:dyDescent="0.25">
      <c r="B37" s="32" t="s">
        <v>21</v>
      </c>
      <c r="C37" s="58">
        <f t="shared" ref="C37:J37" si="51">SUM(C23:C36)</f>
        <v>1.041666666666663E-2</v>
      </c>
      <c r="D37" s="32">
        <f t="shared" si="51"/>
        <v>0</v>
      </c>
      <c r="E37" s="32">
        <f t="shared" si="51"/>
        <v>0</v>
      </c>
      <c r="F37" s="32">
        <f t="shared" si="51"/>
        <v>0</v>
      </c>
      <c r="G37" s="32">
        <f t="shared" si="51"/>
        <v>0</v>
      </c>
      <c r="H37" s="32">
        <f t="shared" si="51"/>
        <v>0</v>
      </c>
      <c r="I37" s="32">
        <f t="shared" si="51"/>
        <v>0</v>
      </c>
      <c r="J37" s="32">
        <f t="shared" si="51"/>
        <v>0</v>
      </c>
      <c r="L37" s="32" t="s">
        <v>21</v>
      </c>
      <c r="M37" s="58">
        <f>SUM(M23:M36)</f>
        <v>0</v>
      </c>
      <c r="N37" s="32">
        <f>SUM(N23:N36)</f>
        <v>0</v>
      </c>
      <c r="O37" s="32">
        <f t="shared" ref="O37:T37" si="52">SUM(O23:O36)</f>
        <v>0</v>
      </c>
      <c r="P37" s="32">
        <f t="shared" si="52"/>
        <v>0</v>
      </c>
      <c r="Q37" s="32">
        <f t="shared" si="52"/>
        <v>0</v>
      </c>
      <c r="R37" s="32">
        <f t="shared" si="52"/>
        <v>0</v>
      </c>
      <c r="S37" s="32">
        <f t="shared" si="52"/>
        <v>0</v>
      </c>
      <c r="T37" s="32">
        <f t="shared" si="52"/>
        <v>0</v>
      </c>
      <c r="AA37" s="32" t="s">
        <v>21</v>
      </c>
      <c r="AB37" s="58">
        <f>SUM(AB23:AB36)</f>
        <v>0</v>
      </c>
      <c r="AC37" s="32">
        <f>SUM(AC23:AC36)</f>
        <v>0</v>
      </c>
      <c r="AD37" s="32">
        <f t="shared" ref="AD37:AI37" si="53">SUM(AD23:AD36)</f>
        <v>0</v>
      </c>
      <c r="AE37" s="32">
        <f t="shared" si="53"/>
        <v>0</v>
      </c>
      <c r="AF37" s="32">
        <f t="shared" si="53"/>
        <v>0</v>
      </c>
      <c r="AG37" s="32">
        <f t="shared" si="53"/>
        <v>0</v>
      </c>
      <c r="AH37" s="32">
        <f t="shared" si="53"/>
        <v>0</v>
      </c>
      <c r="AI37" s="32">
        <f t="shared" si="53"/>
        <v>0</v>
      </c>
      <c r="AK37" s="32" t="s">
        <v>21</v>
      </c>
      <c r="AL37" s="58">
        <f>SUM(AL23:AL36)</f>
        <v>0</v>
      </c>
      <c r="AM37" s="32">
        <f>SUM(AM23:AM36)</f>
        <v>0</v>
      </c>
      <c r="AN37" s="32">
        <f t="shared" ref="AN37:AS37" si="54">SUM(AN23:AN36)</f>
        <v>0</v>
      </c>
      <c r="AO37" s="32">
        <f t="shared" si="54"/>
        <v>0</v>
      </c>
      <c r="AP37" s="32">
        <f t="shared" si="54"/>
        <v>0</v>
      </c>
      <c r="AQ37" s="32">
        <f t="shared" si="54"/>
        <v>0</v>
      </c>
      <c r="AR37" s="32">
        <f t="shared" si="54"/>
        <v>0</v>
      </c>
      <c r="AS37" s="32">
        <f t="shared" si="54"/>
        <v>0</v>
      </c>
    </row>
    <row r="38" spans="2:48" ht="29.45" hidden="1" customHeight="1" x14ac:dyDescent="0.25">
      <c r="C38" s="59"/>
      <c r="I38" s="7" t="s">
        <v>22</v>
      </c>
      <c r="J38" s="10">
        <f>SUM(C37:J37)</f>
        <v>1.041666666666663E-2</v>
      </c>
      <c r="L38" s="6"/>
      <c r="S38" s="7" t="s">
        <v>22</v>
      </c>
      <c r="T38" s="10">
        <f>SUM(M37:T37)</f>
        <v>0</v>
      </c>
      <c r="AA38" s="6"/>
      <c r="AH38" s="7" t="s">
        <v>22</v>
      </c>
      <c r="AI38" s="10">
        <f>SUM(AB37:AI37)</f>
        <v>0</v>
      </c>
      <c r="AK38" s="6"/>
      <c r="AR38" s="7" t="s">
        <v>22</v>
      </c>
      <c r="AS38" s="10">
        <f>SUM(AL37:AS37)</f>
        <v>0</v>
      </c>
    </row>
    <row r="39" spans="2:48" ht="29.45" hidden="1" customHeight="1" x14ac:dyDescent="0.25">
      <c r="C39" s="59"/>
    </row>
    <row r="40" spans="2:48" ht="29.45" customHeight="1" x14ac:dyDescent="0.25">
      <c r="C40" s="59"/>
      <c r="AL40" s="73" t="s">
        <v>34</v>
      </c>
      <c r="AM40" s="73"/>
      <c r="AV40" s="45"/>
    </row>
    <row r="41" spans="2:48" ht="29.45" customHeight="1" x14ac:dyDescent="0.25">
      <c r="C41" s="59"/>
    </row>
    <row r="42" spans="2:48" ht="29.45" customHeight="1" x14ac:dyDescent="0.25">
      <c r="C42" s="59"/>
    </row>
    <row r="43" spans="2:48" ht="29.45" customHeight="1" x14ac:dyDescent="0.25">
      <c r="C43" s="59"/>
    </row>
    <row r="44" spans="2:48" ht="29.45" customHeight="1" x14ac:dyDescent="0.25">
      <c r="C44" s="59"/>
    </row>
    <row r="45" spans="2:48" ht="29.45" customHeight="1" x14ac:dyDescent="0.25">
      <c r="C45" s="59"/>
    </row>
    <row r="46" spans="2:48" ht="29.45" customHeight="1" x14ac:dyDescent="0.25">
      <c r="C46" s="59"/>
    </row>
    <row r="47" spans="2:48" ht="29.45" customHeight="1" x14ac:dyDescent="0.25">
      <c r="C47" s="59"/>
    </row>
    <row r="48" spans="2:48" ht="29.45" customHeight="1" x14ac:dyDescent="0.25">
      <c r="C48" s="59"/>
    </row>
    <row r="49" spans="2:3" ht="29.45" customHeight="1" x14ac:dyDescent="0.25">
      <c r="C49" s="59"/>
    </row>
    <row r="50" spans="2:3" ht="29.45" customHeight="1" x14ac:dyDescent="0.25">
      <c r="C50" s="59"/>
    </row>
    <row r="51" spans="2:3" ht="29.45" customHeight="1" x14ac:dyDescent="0.25">
      <c r="B51" s="7"/>
      <c r="C51" s="59"/>
    </row>
    <row r="52" spans="2:3" ht="29.45" customHeight="1" x14ac:dyDescent="0.25">
      <c r="B52" s="7"/>
      <c r="C52" s="59"/>
    </row>
    <row r="53" spans="2:3" ht="29.45" customHeight="1" x14ac:dyDescent="0.25">
      <c r="B53" s="7"/>
      <c r="C53" s="59"/>
    </row>
    <row r="54" spans="2:3" ht="29.45" customHeight="1" x14ac:dyDescent="0.25">
      <c r="B54" s="7"/>
      <c r="C54" s="59"/>
    </row>
    <row r="55" spans="2:3" ht="29.45" customHeight="1" x14ac:dyDescent="0.25">
      <c r="B55" s="7"/>
      <c r="C55" s="59"/>
    </row>
    <row r="56" spans="2:3" ht="29.45" customHeight="1" x14ac:dyDescent="0.25">
      <c r="B56" s="7"/>
      <c r="C56" s="59"/>
    </row>
    <row r="57" spans="2:3" ht="29.45" customHeight="1" x14ac:dyDescent="0.25">
      <c r="B57" s="7"/>
      <c r="C57" s="59"/>
    </row>
    <row r="58" spans="2:3" ht="29.45" customHeight="1" x14ac:dyDescent="0.25">
      <c r="B58" s="7"/>
      <c r="C58" s="59"/>
    </row>
  </sheetData>
  <sheetProtection algorithmName="SHA-512" hashValue="lhih3kdQJ0oNDJGA6f6ZuqYFsbvswSR7CKyDUfjrHbmDoK8AZsf6WaVmQ3uclZE+zBRKwmZ4y/oSy3cyIPxAuw==" saltValue="2kbSYFzBRi4ZJsb95n2BQg==" spinCount="100000" sheet="1" selectLockedCells="1"/>
  <mergeCells count="14">
    <mergeCell ref="BG7:BH7"/>
    <mergeCell ref="BJ7:BK7"/>
    <mergeCell ref="BG12:BG13"/>
    <mergeCell ref="BH12:BH13"/>
    <mergeCell ref="BG16:BK16"/>
    <mergeCell ref="AL40:AM40"/>
    <mergeCell ref="B4:C4"/>
    <mergeCell ref="B2:AX2"/>
    <mergeCell ref="N3:AN4"/>
    <mergeCell ref="B21:J21"/>
    <mergeCell ref="L21:T21"/>
    <mergeCell ref="AA21:AI21"/>
    <mergeCell ref="AK21:AS21"/>
    <mergeCell ref="N5:AX5"/>
  </mergeCells>
  <phoneticPr fontId="3" type="noConversion"/>
  <conditionalFormatting sqref="D7:D12 D19 D14:D17">
    <cfRule type="expression" dxfId="216" priority="268" stopIfTrue="1">
      <formula>C7="FR"</formula>
    </cfRule>
    <cfRule type="expression" dxfId="215" priority="269" stopIfTrue="1">
      <formula>C7="MATHS"</formula>
    </cfRule>
    <cfRule type="expression" dxfId="214" priority="270" stopIfTrue="1">
      <formula>C7="H-G-EMC"</formula>
    </cfRule>
  </conditionalFormatting>
  <conditionalFormatting sqref="D7:D12 D19 D14:D17">
    <cfRule type="expression" dxfId="213" priority="267">
      <formula>C7="ARTS"</formula>
    </cfRule>
  </conditionalFormatting>
  <conditionalFormatting sqref="D7:D12 D19 D14:D17">
    <cfRule type="expression" dxfId="212" priority="266">
      <formula>C7="RÉCRÉ"</formula>
    </cfRule>
  </conditionalFormatting>
  <conditionalFormatting sqref="D7:D12 D19 D14:D17">
    <cfRule type="expression" dxfId="211" priority="204">
      <formula>C7="LVE"</formula>
    </cfRule>
  </conditionalFormatting>
  <conditionalFormatting sqref="N7:N17 N19">
    <cfRule type="expression" dxfId="210" priority="132">
      <formula>M7="RÉCRÉ"</formula>
    </cfRule>
  </conditionalFormatting>
  <conditionalFormatting sqref="N7:N17 N19">
    <cfRule type="expression" dxfId="209" priority="134" stopIfTrue="1">
      <formula>M7="FR"</formula>
    </cfRule>
    <cfRule type="expression" dxfId="208" priority="135" stopIfTrue="1">
      <formula>M7="MATHS"</formula>
    </cfRule>
    <cfRule type="expression" dxfId="207" priority="136" stopIfTrue="1">
      <formula>M7="H-G-EMC"</formula>
    </cfRule>
  </conditionalFormatting>
  <conditionalFormatting sqref="N7:N17 N19">
    <cfRule type="expression" dxfId="206" priority="133">
      <formula>M7="ARTS"</formula>
    </cfRule>
  </conditionalFormatting>
  <conditionalFormatting sqref="AM7:AM8 AM17 AM14:AM15 AM19 AM10">
    <cfRule type="expression" dxfId="205" priority="116">
      <formula>AL7="RÉCRÉ"</formula>
    </cfRule>
  </conditionalFormatting>
  <conditionalFormatting sqref="AC17:AC19 AC14:AC15 AC7:AC12">
    <cfRule type="expression" dxfId="204" priority="124">
      <formula>AB7="RÉCRÉ"</formula>
    </cfRule>
  </conditionalFormatting>
  <conditionalFormatting sqref="AC17:AC19 AC14:AC15 AC7:AC12">
    <cfRule type="expression" dxfId="203" priority="123">
      <formula>AB7="LVE"</formula>
    </cfRule>
  </conditionalFormatting>
  <conditionalFormatting sqref="D7:D12 D19 D14:D17">
    <cfRule type="expression" dxfId="202" priority="145">
      <formula>C7="EPS"</formula>
    </cfRule>
    <cfRule type="expression" dxfId="201" priority="146">
      <formula>C7="SCIENCES"</formula>
    </cfRule>
  </conditionalFormatting>
  <conditionalFormatting sqref="AM16">
    <cfRule type="expression" dxfId="200" priority="94" stopIfTrue="1">
      <formula>AL16="FR"</formula>
    </cfRule>
    <cfRule type="expression" dxfId="199" priority="95" stopIfTrue="1">
      <formula>AL16="MATHS"</formula>
    </cfRule>
    <cfRule type="expression" dxfId="198" priority="96" stopIfTrue="1">
      <formula>AL16="H-G-EMC"</formula>
    </cfRule>
  </conditionalFormatting>
  <conditionalFormatting sqref="AM16">
    <cfRule type="expression" dxfId="197" priority="93">
      <formula>AL16="ARTS"</formula>
    </cfRule>
  </conditionalFormatting>
  <conditionalFormatting sqref="AM16">
    <cfRule type="expression" dxfId="196" priority="92">
      <formula>AL16="RÉCRÉ"</formula>
    </cfRule>
  </conditionalFormatting>
  <conditionalFormatting sqref="AM16">
    <cfRule type="expression" dxfId="195" priority="91">
      <formula>AL16="LVE"</formula>
    </cfRule>
  </conditionalFormatting>
  <conditionalFormatting sqref="AM16">
    <cfRule type="expression" dxfId="194" priority="89">
      <formula>AL16="EPS"</formula>
    </cfRule>
    <cfRule type="expression" dxfId="193" priority="90">
      <formula>AL16="SCIENCES"</formula>
    </cfRule>
  </conditionalFormatting>
  <conditionalFormatting sqref="AM7:AM8 AM17 AM14:AM15 AM19 AM10">
    <cfRule type="expression" dxfId="192" priority="118" stopIfTrue="1">
      <formula>AL7="FR"</formula>
    </cfRule>
    <cfRule type="expression" dxfId="191" priority="119" stopIfTrue="1">
      <formula>AL7="MATHS"</formula>
    </cfRule>
    <cfRule type="expression" dxfId="190" priority="120" stopIfTrue="1">
      <formula>AL7="H-G-EMC"</formula>
    </cfRule>
  </conditionalFormatting>
  <conditionalFormatting sqref="AM7:AM8 AM17 AM14:AM15 AM19 AM10">
    <cfRule type="expression" dxfId="189" priority="117">
      <formula>AL7="ARTS"</formula>
    </cfRule>
  </conditionalFormatting>
  <conditionalFormatting sqref="AC16">
    <cfRule type="expression" dxfId="188" priority="100">
      <formula>AB16="RÉCRÉ"</formula>
    </cfRule>
  </conditionalFormatting>
  <conditionalFormatting sqref="N7:N17 N19">
    <cfRule type="expression" dxfId="187" priority="131">
      <formula>M7="LVE"</formula>
    </cfRule>
  </conditionalFormatting>
  <conditionalFormatting sqref="N7:N17 N19">
    <cfRule type="expression" dxfId="186" priority="129">
      <formula>M7="EPS"</formula>
    </cfRule>
    <cfRule type="expression" dxfId="185" priority="130">
      <formula>M7="SCIENCES"</formula>
    </cfRule>
  </conditionalFormatting>
  <conditionalFormatting sqref="AC17:AC19 AC14:AC15 AC7:AC12">
    <cfRule type="expression" dxfId="184" priority="126" stopIfTrue="1">
      <formula>AB7="FR"</formula>
    </cfRule>
    <cfRule type="expression" dxfId="183" priority="127" stopIfTrue="1">
      <formula>AB7="MATHS"</formula>
    </cfRule>
    <cfRule type="expression" dxfId="182" priority="128" stopIfTrue="1">
      <formula>AB7="H-G-EMC"</formula>
    </cfRule>
  </conditionalFormatting>
  <conditionalFormatting sqref="AC17:AC19 AC14:AC15 AC7:AC12">
    <cfRule type="expression" dxfId="181" priority="125">
      <formula>AB7="ARTS"</formula>
    </cfRule>
  </conditionalFormatting>
  <conditionalFormatting sqref="AV7:AV14">
    <cfRule type="expression" dxfId="180" priority="108">
      <formula>AU7="RÉCRÉ"</formula>
    </cfRule>
  </conditionalFormatting>
  <conditionalFormatting sqref="AV7:AV14">
    <cfRule type="expression" dxfId="179" priority="107">
      <formula>AU7="LVE"</formula>
    </cfRule>
  </conditionalFormatting>
  <conditionalFormatting sqref="AC17:AC19 AC14:AC15 AC7:AC12">
    <cfRule type="expression" dxfId="178" priority="121">
      <formula>AB7="EPS"</formula>
    </cfRule>
    <cfRule type="expression" dxfId="177" priority="122">
      <formula>AB7="SCIENCES"</formula>
    </cfRule>
  </conditionalFormatting>
  <conditionalFormatting sqref="AC16">
    <cfRule type="expression" dxfId="176" priority="102" stopIfTrue="1">
      <formula>AB16="FR"</formula>
    </cfRule>
    <cfRule type="expression" dxfId="175" priority="103" stopIfTrue="1">
      <formula>AB16="MATHS"</formula>
    </cfRule>
    <cfRule type="expression" dxfId="174" priority="104" stopIfTrue="1">
      <formula>AB16="H-G-EMC"</formula>
    </cfRule>
  </conditionalFormatting>
  <conditionalFormatting sqref="AC16">
    <cfRule type="expression" dxfId="173" priority="101">
      <formula>AB16="ARTS"</formula>
    </cfRule>
  </conditionalFormatting>
  <conditionalFormatting sqref="AM7:AM8 AM17 AM14:AM15 AM19 AM10">
    <cfRule type="expression" dxfId="172" priority="115">
      <formula>AL7="LVE"</formula>
    </cfRule>
  </conditionalFormatting>
  <conditionalFormatting sqref="AM7:AM8 AM17 AM14:AM15 AM19 AM10">
    <cfRule type="expression" dxfId="171" priority="113">
      <formula>AL7="EPS"</formula>
    </cfRule>
    <cfRule type="expression" dxfId="170" priority="114">
      <formula>AL7="SCIENCES"</formula>
    </cfRule>
  </conditionalFormatting>
  <conditionalFormatting sqref="AV7:AV14">
    <cfRule type="expression" dxfId="169" priority="110" stopIfTrue="1">
      <formula>AU7="FR"</formula>
    </cfRule>
    <cfRule type="expression" dxfId="168" priority="111" stopIfTrue="1">
      <formula>AU7="MATHS"</formula>
    </cfRule>
    <cfRule type="expression" dxfId="167" priority="112" stopIfTrue="1">
      <formula>AU7="H-G-EMC"</formula>
    </cfRule>
  </conditionalFormatting>
  <conditionalFormatting sqref="AV7:AV14">
    <cfRule type="expression" dxfId="166" priority="109">
      <formula>AU7="ARTS"</formula>
    </cfRule>
  </conditionalFormatting>
  <conditionalFormatting sqref="AV7:AV14">
    <cfRule type="expression" dxfId="165" priority="105">
      <formula>AU7="EPS"</formula>
    </cfRule>
    <cfRule type="expression" dxfId="164" priority="106">
      <formula>AU7="SCIENCES"</formula>
    </cfRule>
  </conditionalFormatting>
  <conditionalFormatting sqref="AC16">
    <cfRule type="expression" dxfId="163" priority="99">
      <formula>AB16="LVE"</formula>
    </cfRule>
  </conditionalFormatting>
  <conditionalFormatting sqref="AC16">
    <cfRule type="expression" dxfId="162" priority="97">
      <formula>AB16="EPS"</formula>
    </cfRule>
    <cfRule type="expression" dxfId="161" priority="98">
      <formula>AB16="SCIENCES"</formula>
    </cfRule>
  </conditionalFormatting>
  <conditionalFormatting sqref="AM11">
    <cfRule type="expression" dxfId="160" priority="70" stopIfTrue="1">
      <formula>AL11="FR"</formula>
    </cfRule>
    <cfRule type="expression" dxfId="159" priority="71" stopIfTrue="1">
      <formula>AL11="MATHS"</formula>
    </cfRule>
    <cfRule type="expression" dxfId="158" priority="72" stopIfTrue="1">
      <formula>AL11="H-G-EMC"</formula>
    </cfRule>
  </conditionalFormatting>
  <conditionalFormatting sqref="AM11">
    <cfRule type="expression" dxfId="157" priority="69">
      <formula>AL11="ARTS"</formula>
    </cfRule>
  </conditionalFormatting>
  <conditionalFormatting sqref="AM11">
    <cfRule type="expression" dxfId="156" priority="68">
      <formula>AL11="RÉCRÉ"</formula>
    </cfRule>
  </conditionalFormatting>
  <conditionalFormatting sqref="AM11">
    <cfRule type="expression" dxfId="155" priority="67">
      <formula>AL11="LVE"</formula>
    </cfRule>
  </conditionalFormatting>
  <conditionalFormatting sqref="AM11">
    <cfRule type="expression" dxfId="154" priority="65">
      <formula>AL11="EPS"</formula>
    </cfRule>
    <cfRule type="expression" dxfId="153" priority="66">
      <formula>AL11="SCIENCES"</formula>
    </cfRule>
  </conditionalFormatting>
  <conditionalFormatting sqref="AX7:AX14">
    <cfRule type="expression" dxfId="152" priority="86" stopIfTrue="1">
      <formula>AW7="FR"</formula>
    </cfRule>
    <cfRule type="expression" dxfId="151" priority="87" stopIfTrue="1">
      <formula>AW7="MATHS"</formula>
    </cfRule>
    <cfRule type="expression" dxfId="150" priority="88" stopIfTrue="1">
      <formula>AW7="H-G-EMC"</formula>
    </cfRule>
  </conditionalFormatting>
  <conditionalFormatting sqref="AX7:AX14">
    <cfRule type="expression" dxfId="149" priority="85">
      <formula>AW7="ARTS"</formula>
    </cfRule>
  </conditionalFormatting>
  <conditionalFormatting sqref="AX7:AX14">
    <cfRule type="expression" dxfId="148" priority="84">
      <formula>AW7="RÉCRÉ"</formula>
    </cfRule>
  </conditionalFormatting>
  <conditionalFormatting sqref="AX7:AX14">
    <cfRule type="expression" dxfId="147" priority="83">
      <formula>AW7="LVE"</formula>
    </cfRule>
  </conditionalFormatting>
  <conditionalFormatting sqref="AX7:AX14">
    <cfRule type="expression" dxfId="146" priority="81">
      <formula>AW7="EPS"</formula>
    </cfRule>
    <cfRule type="expression" dxfId="145" priority="82">
      <formula>AW7="SCIENCES"</formula>
    </cfRule>
  </conditionalFormatting>
  <conditionalFormatting sqref="AM12">
    <cfRule type="expression" dxfId="144" priority="60">
      <formula>AL12="RÉCRÉ"</formula>
    </cfRule>
  </conditionalFormatting>
  <conditionalFormatting sqref="AM12">
    <cfRule type="expression" dxfId="143" priority="59">
      <formula>AL12="LVE"</formula>
    </cfRule>
  </conditionalFormatting>
  <conditionalFormatting sqref="AM12">
    <cfRule type="expression" dxfId="142" priority="62" stopIfTrue="1">
      <formula>AL12="FR"</formula>
    </cfRule>
    <cfRule type="expression" dxfId="141" priority="63" stopIfTrue="1">
      <formula>AL12="MATHS"</formula>
    </cfRule>
    <cfRule type="expression" dxfId="140" priority="64" stopIfTrue="1">
      <formula>AL12="H-G-EMC"</formula>
    </cfRule>
  </conditionalFormatting>
  <conditionalFormatting sqref="AM12">
    <cfRule type="expression" dxfId="139" priority="61">
      <formula>AL12="ARTS"</formula>
    </cfRule>
  </conditionalFormatting>
  <conditionalFormatting sqref="AM12">
    <cfRule type="expression" dxfId="138" priority="57">
      <formula>AL12="EPS"</formula>
    </cfRule>
    <cfRule type="expression" dxfId="137" priority="58">
      <formula>AL12="SCIENCES"</formula>
    </cfRule>
  </conditionalFormatting>
  <conditionalFormatting sqref="AM18">
    <cfRule type="expression" dxfId="136" priority="52">
      <formula>AL18="RÉCRÉ"</formula>
    </cfRule>
  </conditionalFormatting>
  <conditionalFormatting sqref="AM18">
    <cfRule type="expression" dxfId="135" priority="51">
      <formula>AL18="LVE"</formula>
    </cfRule>
  </conditionalFormatting>
  <conditionalFormatting sqref="AM18">
    <cfRule type="expression" dxfId="134" priority="54" stopIfTrue="1">
      <formula>AL18="FR"</formula>
    </cfRule>
    <cfRule type="expression" dxfId="133" priority="55" stopIfTrue="1">
      <formula>AL18="MATHS"</formula>
    </cfRule>
    <cfRule type="expression" dxfId="132" priority="56" stopIfTrue="1">
      <formula>AL18="H-G-EMC"</formula>
    </cfRule>
  </conditionalFormatting>
  <conditionalFormatting sqref="AM18">
    <cfRule type="expression" dxfId="131" priority="53">
      <formula>AL18="ARTS"</formula>
    </cfRule>
  </conditionalFormatting>
  <conditionalFormatting sqref="AM18">
    <cfRule type="expression" dxfId="130" priority="49">
      <formula>AL18="EPS"</formula>
    </cfRule>
    <cfRule type="expression" dxfId="129" priority="50">
      <formula>AL18="SCIENCES"</formula>
    </cfRule>
  </conditionalFormatting>
  <conditionalFormatting sqref="N18">
    <cfRule type="expression" dxfId="128" priority="44">
      <formula>M18="RÉCRÉ"</formula>
    </cfRule>
  </conditionalFormatting>
  <conditionalFormatting sqref="N18">
    <cfRule type="expression" dxfId="127" priority="43">
      <formula>M18="LVE"</formula>
    </cfRule>
  </conditionalFormatting>
  <conditionalFormatting sqref="N18">
    <cfRule type="expression" dxfId="126" priority="46" stopIfTrue="1">
      <formula>M18="FR"</formula>
    </cfRule>
    <cfRule type="expression" dxfId="125" priority="47" stopIfTrue="1">
      <formula>M18="MATHS"</formula>
    </cfRule>
    <cfRule type="expression" dxfId="124" priority="48" stopIfTrue="1">
      <formula>M18="H-G-EMC"</formula>
    </cfRule>
  </conditionalFormatting>
  <conditionalFormatting sqref="N18">
    <cfRule type="expression" dxfId="123" priority="45">
      <formula>M18="ARTS"</formula>
    </cfRule>
  </conditionalFormatting>
  <conditionalFormatting sqref="N18">
    <cfRule type="expression" dxfId="122" priority="41">
      <formula>M18="EPS"</formula>
    </cfRule>
    <cfRule type="expression" dxfId="121" priority="42">
      <formula>M18="SCIENCES"</formula>
    </cfRule>
  </conditionalFormatting>
  <conditionalFormatting sqref="D18">
    <cfRule type="expression" dxfId="120" priority="36">
      <formula>C18="RÉCRÉ"</formula>
    </cfRule>
  </conditionalFormatting>
  <conditionalFormatting sqref="D18">
    <cfRule type="expression" dxfId="119" priority="35">
      <formula>C18="LVE"</formula>
    </cfRule>
  </conditionalFormatting>
  <conditionalFormatting sqref="D18">
    <cfRule type="expression" dxfId="118" priority="38" stopIfTrue="1">
      <formula>C18="FR"</formula>
    </cfRule>
    <cfRule type="expression" dxfId="117" priority="39" stopIfTrue="1">
      <formula>C18="MATHS"</formula>
    </cfRule>
    <cfRule type="expression" dxfId="116" priority="40" stopIfTrue="1">
      <formula>C18="H-G-EMC"</formula>
    </cfRule>
  </conditionalFormatting>
  <conditionalFormatting sqref="D18">
    <cfRule type="expression" dxfId="115" priority="37">
      <formula>C18="ARTS"</formula>
    </cfRule>
  </conditionalFormatting>
  <conditionalFormatting sqref="D18">
    <cfRule type="expression" dxfId="114" priority="33">
      <formula>C18="EPS"</formula>
    </cfRule>
    <cfRule type="expression" dxfId="113" priority="34">
      <formula>C18="SCIENCES"</formula>
    </cfRule>
  </conditionalFormatting>
  <conditionalFormatting sqref="AM13">
    <cfRule type="expression" dxfId="112" priority="28">
      <formula>AL13="RÉCRÉ"</formula>
    </cfRule>
  </conditionalFormatting>
  <conditionalFormatting sqref="AM13">
    <cfRule type="expression" dxfId="111" priority="30" stopIfTrue="1">
      <formula>AL13="FR"</formula>
    </cfRule>
    <cfRule type="expression" dxfId="110" priority="31" stopIfTrue="1">
      <formula>AL13="MATHS"</formula>
    </cfRule>
    <cfRule type="expression" dxfId="109" priority="32" stopIfTrue="1">
      <formula>AL13="H-G-EMC"</formula>
    </cfRule>
  </conditionalFormatting>
  <conditionalFormatting sqref="AM13">
    <cfRule type="expression" dxfId="108" priority="29">
      <formula>AL13="ARTS"</formula>
    </cfRule>
  </conditionalFormatting>
  <conditionalFormatting sqref="AM13">
    <cfRule type="expression" dxfId="107" priority="27">
      <formula>AL13="LVE"</formula>
    </cfRule>
  </conditionalFormatting>
  <conditionalFormatting sqref="AM13">
    <cfRule type="expression" dxfId="106" priority="25">
      <formula>AL13="EPS"</formula>
    </cfRule>
    <cfRule type="expression" dxfId="105" priority="26">
      <formula>AL13="SCIENCES"</formula>
    </cfRule>
  </conditionalFormatting>
  <conditionalFormatting sqref="AC13">
    <cfRule type="expression" dxfId="104" priority="20">
      <formula>AB13="RÉCRÉ"</formula>
    </cfRule>
  </conditionalFormatting>
  <conditionalFormatting sqref="AC13">
    <cfRule type="expression" dxfId="103" priority="22" stopIfTrue="1">
      <formula>AB13="FR"</formula>
    </cfRule>
    <cfRule type="expression" dxfId="102" priority="23" stopIfTrue="1">
      <formula>AB13="MATHS"</formula>
    </cfRule>
    <cfRule type="expression" dxfId="101" priority="24" stopIfTrue="1">
      <formula>AB13="H-G-EMC"</formula>
    </cfRule>
  </conditionalFormatting>
  <conditionalFormatting sqref="AC13">
    <cfRule type="expression" dxfId="100" priority="21">
      <formula>AB13="ARTS"</formula>
    </cfRule>
  </conditionalFormatting>
  <conditionalFormatting sqref="AC13">
    <cfRule type="expression" dxfId="99" priority="19">
      <formula>AB13="LVE"</formula>
    </cfRule>
  </conditionalFormatting>
  <conditionalFormatting sqref="AC13">
    <cfRule type="expression" dxfId="98" priority="17">
      <formula>AB13="EPS"</formula>
    </cfRule>
    <cfRule type="expression" dxfId="97" priority="18">
      <formula>AB13="SCIENCES"</formula>
    </cfRule>
  </conditionalFormatting>
  <conditionalFormatting sqref="D13">
    <cfRule type="expression" dxfId="96" priority="12">
      <formula>C13="RÉCRÉ"</formula>
    </cfRule>
  </conditionalFormatting>
  <conditionalFormatting sqref="D13">
    <cfRule type="expression" dxfId="95" priority="14" stopIfTrue="1">
      <formula>C13="FR"</formula>
    </cfRule>
    <cfRule type="expression" dxfId="94" priority="15" stopIfTrue="1">
      <formula>C13="MATHS"</formula>
    </cfRule>
    <cfRule type="expression" dxfId="93" priority="16" stopIfTrue="1">
      <formula>C13="H-G-EMC"</formula>
    </cfRule>
  </conditionalFormatting>
  <conditionalFormatting sqref="D13">
    <cfRule type="expression" dxfId="92" priority="13">
      <formula>C13="ARTS"</formula>
    </cfRule>
  </conditionalFormatting>
  <conditionalFormatting sqref="D13">
    <cfRule type="expression" dxfId="91" priority="11">
      <formula>C13="LVE"</formula>
    </cfRule>
  </conditionalFormatting>
  <conditionalFormatting sqref="D13">
    <cfRule type="expression" dxfId="90" priority="9">
      <formula>C13="EPS"</formula>
    </cfRule>
    <cfRule type="expression" dxfId="89" priority="10">
      <formula>C13="SCIENCES"</formula>
    </cfRule>
  </conditionalFormatting>
  <conditionalFormatting sqref="AM9">
    <cfRule type="expression" dxfId="88" priority="4">
      <formula>AL9="RÉCRÉ"</formula>
    </cfRule>
  </conditionalFormatting>
  <conditionalFormatting sqref="AM9">
    <cfRule type="expression" dxfId="87" priority="6" stopIfTrue="1">
      <formula>AL9="FR"</formula>
    </cfRule>
    <cfRule type="expression" dxfId="86" priority="7" stopIfTrue="1">
      <formula>AL9="MATHS"</formula>
    </cfRule>
    <cfRule type="expression" dxfId="85" priority="8" stopIfTrue="1">
      <formula>AL9="H-G-EMC"</formula>
    </cfRule>
  </conditionalFormatting>
  <conditionalFormatting sqref="AM9">
    <cfRule type="expression" dxfId="84" priority="5">
      <formula>AL9="ARTS"</formula>
    </cfRule>
  </conditionalFormatting>
  <conditionalFormatting sqref="AM9">
    <cfRule type="expression" dxfId="83" priority="3">
      <formula>AL9="LVE"</formula>
    </cfRule>
  </conditionalFormatting>
  <conditionalFormatting sqref="AM9">
    <cfRule type="expression" dxfId="82" priority="1">
      <formula>AL9="EPS"</formula>
    </cfRule>
    <cfRule type="expression" dxfId="81" priority="2">
      <formula>AL9="SCIENCES"</formula>
    </cfRule>
  </conditionalFormatting>
  <dataValidations count="1">
    <dataValidation type="list" allowBlank="1" showInputMessage="1" showErrorMessage="1" sqref="AB7:AB19 C22 AU7:AU14 M22 M7:M19 AB22 C7:C19 AL22 AW7:AW14 AL7:AL19" xr:uid="{00000000-0002-0000-0000-000000000000}">
      <formula1>$W$5:$W$14</formula1>
    </dataValidation>
  </dataValidation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X58"/>
  <sheetViews>
    <sheetView showGridLines="0" showRowColHeaders="0" topLeftCell="B5" zoomScale="115" zoomScaleNormal="115" workbookViewId="0">
      <selection activeCell="B5" sqref="B5:AX5"/>
    </sheetView>
  </sheetViews>
  <sheetFormatPr baseColWidth="10" defaultColWidth="11.5703125" defaultRowHeight="29.45" customHeight="1" x14ac:dyDescent="0.25"/>
  <cols>
    <col min="1" max="1" width="11.5703125" style="7" hidden="1" customWidth="1"/>
    <col min="2" max="2" width="8.140625" style="6" customWidth="1"/>
    <col min="3" max="3" width="8.42578125" style="7" hidden="1" customWidth="1"/>
    <col min="4" max="4" width="25.7109375" style="7" customWidth="1"/>
    <col min="5" max="5" width="7.85546875" style="7" hidden="1" customWidth="1"/>
    <col min="6" max="9" width="9.85546875" style="7" hidden="1" customWidth="1"/>
    <col min="10" max="11" width="11.5703125" style="7" hidden="1" customWidth="1"/>
    <col min="12" max="12" width="9.28515625" style="7" hidden="1" customWidth="1"/>
    <col min="13" max="13" width="8.42578125" style="7" hidden="1" customWidth="1"/>
    <col min="14" max="14" width="25.7109375" style="7" customWidth="1"/>
    <col min="15" max="15" width="11.5703125" style="7" hidden="1" customWidth="1"/>
    <col min="16" max="16" width="36.140625" style="7" hidden="1" customWidth="1"/>
    <col min="17" max="27" width="11.5703125" style="7" hidden="1" customWidth="1"/>
    <col min="28" max="28" width="8.42578125" style="7" hidden="1" customWidth="1"/>
    <col min="29" max="29" width="25.7109375" style="7" customWidth="1"/>
    <col min="30" max="37" width="11.5703125" style="7" hidden="1" customWidth="1"/>
    <col min="38" max="38" width="8.42578125" style="7" hidden="1" customWidth="1"/>
    <col min="39" max="39" width="25.7109375" style="7" customWidth="1"/>
    <col min="40" max="40" width="4.5703125" style="7" customWidth="1"/>
    <col min="41" max="46" width="0" style="7" hidden="1" customWidth="1"/>
    <col min="47" max="47" width="19.140625" style="7" hidden="1" customWidth="1"/>
    <col min="48" max="49" width="13.5703125" style="7" hidden="1" customWidth="1"/>
    <col min="50" max="50" width="21.42578125" style="8" customWidth="1"/>
    <col min="51" max="16384" width="11.5703125" style="7"/>
  </cols>
  <sheetData>
    <row r="1" spans="2:50" ht="29.45" hidden="1" customHeight="1" x14ac:dyDescent="0.25"/>
    <row r="2" spans="2:50" ht="9" customHeight="1" x14ac:dyDescent="0.25"/>
    <row r="3" spans="2:50" ht="29.45" hidden="1" customHeight="1" x14ac:dyDescent="0.25">
      <c r="D3" s="7" t="s">
        <v>16</v>
      </c>
      <c r="E3" s="9">
        <f>M3</f>
        <v>0.35416666666666669</v>
      </c>
      <c r="F3" s="9"/>
      <c r="G3" s="9"/>
      <c r="M3" s="9">
        <v>0.35416666666666669</v>
      </c>
    </row>
    <row r="4" spans="2:50" ht="29.45" hidden="1" customHeight="1" x14ac:dyDescent="0.25">
      <c r="D4" s="7" t="s">
        <v>17</v>
      </c>
      <c r="E4" s="9">
        <f>M4</f>
        <v>0.6875</v>
      </c>
      <c r="M4" s="9">
        <v>0.6875</v>
      </c>
    </row>
    <row r="5" spans="2:50" ht="43.9" customHeight="1" x14ac:dyDescent="0.25">
      <c r="B5" s="96" t="str">
        <f>'EDT1'!B2:AX2</f>
        <v>Emploi du temps 2023-2024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</row>
    <row r="6" spans="2:50" ht="29.45" customHeight="1" thickBot="1" x14ac:dyDescent="0.3">
      <c r="B6" s="10"/>
      <c r="D6" s="11" t="s">
        <v>8</v>
      </c>
      <c r="E6" s="12"/>
      <c r="F6" s="12"/>
      <c r="G6" s="12"/>
      <c r="H6" s="12"/>
      <c r="I6" s="12"/>
      <c r="J6" s="12"/>
      <c r="K6" s="12"/>
      <c r="L6" s="13" t="s">
        <v>15</v>
      </c>
      <c r="M6" s="12"/>
      <c r="N6" s="14" t="s">
        <v>18</v>
      </c>
      <c r="O6" s="12"/>
      <c r="P6" s="12"/>
      <c r="Q6" s="12"/>
      <c r="R6" s="12"/>
      <c r="S6" s="12"/>
      <c r="T6" s="12"/>
      <c r="U6" s="12"/>
      <c r="V6" s="12" t="s">
        <v>9</v>
      </c>
      <c r="W6" s="12" t="s">
        <v>11</v>
      </c>
      <c r="X6" s="12"/>
      <c r="Y6" s="12"/>
      <c r="Z6" s="12"/>
      <c r="AA6" s="13" t="s">
        <v>15</v>
      </c>
      <c r="AB6" s="12"/>
      <c r="AC6" s="15" t="s">
        <v>24</v>
      </c>
      <c r="AD6" s="12"/>
      <c r="AE6" s="12"/>
      <c r="AF6" s="12"/>
      <c r="AG6" s="12"/>
      <c r="AH6" s="12"/>
      <c r="AI6" s="12"/>
      <c r="AJ6" s="12"/>
      <c r="AK6" s="13" t="s">
        <v>15</v>
      </c>
      <c r="AL6" s="12"/>
      <c r="AM6" s="16" t="s">
        <v>25</v>
      </c>
      <c r="AX6" s="17" t="str">
        <f>'EDT1'!AX6</f>
        <v>Volumes horaires</v>
      </c>
    </row>
    <row r="7" spans="2:50" ht="29.45" customHeight="1" thickTop="1" thickBot="1" x14ac:dyDescent="0.3">
      <c r="B7" s="18">
        <f>'EDT1'!B7</f>
        <v>0.35416666666666669</v>
      </c>
      <c r="C7" s="19" t="str">
        <f>'EDT1'!C7</f>
        <v>FR</v>
      </c>
      <c r="D7" s="20" t="str">
        <f>'EDT1'!D7</f>
        <v>A vous de remplir !</v>
      </c>
      <c r="E7" s="21"/>
      <c r="F7" s="21"/>
      <c r="G7" s="21"/>
      <c r="H7" s="21"/>
      <c r="I7" s="21"/>
      <c r="J7" s="21"/>
      <c r="K7" s="21"/>
      <c r="L7" s="22">
        <f>'EDT1'!B7</f>
        <v>0.35416666666666669</v>
      </c>
      <c r="M7" s="23" t="str">
        <f>'EDT1'!M7</f>
        <v/>
      </c>
      <c r="N7" s="21">
        <f>'EDT1'!N7</f>
        <v>0</v>
      </c>
      <c r="O7" s="21"/>
      <c r="P7" s="21"/>
      <c r="Q7" s="21"/>
      <c r="R7" s="21"/>
      <c r="S7" s="21"/>
      <c r="T7" s="21"/>
      <c r="U7" s="21"/>
      <c r="V7" s="21" t="s">
        <v>0</v>
      </c>
      <c r="W7" s="21" t="s">
        <v>7</v>
      </c>
      <c r="X7" s="21"/>
      <c r="Y7" s="21"/>
      <c r="Z7" s="21"/>
      <c r="AA7" s="22">
        <f>'EDT1'!B7</f>
        <v>0.35416666666666669</v>
      </c>
      <c r="AB7" s="23" t="str">
        <f>'EDT1'!AB7</f>
        <v/>
      </c>
      <c r="AC7" s="21">
        <f>'EDT1'!AC7</f>
        <v>0</v>
      </c>
      <c r="AD7" s="21"/>
      <c r="AE7" s="21"/>
      <c r="AF7" s="21"/>
      <c r="AG7" s="21"/>
      <c r="AH7" s="21"/>
      <c r="AI7" s="21"/>
      <c r="AJ7" s="21"/>
      <c r="AK7" s="24">
        <f>L7</f>
        <v>0.35416666666666669</v>
      </c>
      <c r="AL7" s="23" t="str">
        <f>'EDT1'!AL7</f>
        <v/>
      </c>
      <c r="AM7" s="25">
        <f>'EDT1'!AM7</f>
        <v>0</v>
      </c>
      <c r="AU7" s="7" t="s">
        <v>11</v>
      </c>
      <c r="AV7" s="10">
        <f>SUM(C37+M37+AB37+AL37)</f>
        <v>1.041666666666663E-2</v>
      </c>
      <c r="AW7" s="7" t="s">
        <v>11</v>
      </c>
      <c r="AX7" s="10" t="str">
        <f>'EDT1'!AX7</f>
        <v>FRANÇAIS: h 15</v>
      </c>
    </row>
    <row r="8" spans="2:50" ht="29.45" customHeight="1" thickTop="1" thickBot="1" x14ac:dyDescent="0.3">
      <c r="B8" s="18">
        <f>'EDT1'!B8</f>
        <v>0.36458333333333331</v>
      </c>
      <c r="C8" s="19" t="str">
        <f>'EDT1'!C8</f>
        <v/>
      </c>
      <c r="D8" s="20">
        <f>'EDT1'!D8</f>
        <v>0</v>
      </c>
      <c r="E8" s="21"/>
      <c r="F8" s="21"/>
      <c r="G8" s="21"/>
      <c r="H8" s="21"/>
      <c r="I8" s="21"/>
      <c r="J8" s="21"/>
      <c r="K8" s="21"/>
      <c r="L8" s="22">
        <f t="shared" ref="L8:L20" si="0">B8</f>
        <v>0.36458333333333331</v>
      </c>
      <c r="M8" s="23" t="str">
        <f>'EDT1'!M8</f>
        <v/>
      </c>
      <c r="N8" s="21">
        <f>'EDT1'!N8</f>
        <v>0</v>
      </c>
      <c r="O8" s="21"/>
      <c r="P8" s="21"/>
      <c r="Q8" s="21"/>
      <c r="R8" s="21"/>
      <c r="S8" s="21"/>
      <c r="T8" s="21"/>
      <c r="U8" s="21"/>
      <c r="V8" s="21" t="s">
        <v>1</v>
      </c>
      <c r="W8" s="21" t="s">
        <v>1</v>
      </c>
      <c r="X8" s="21"/>
      <c r="Y8" s="21"/>
      <c r="Z8" s="21"/>
      <c r="AA8" s="22">
        <f t="shared" ref="AA8:AA20" si="1">B8</f>
        <v>0.36458333333333331</v>
      </c>
      <c r="AB8" s="23" t="str">
        <f>'EDT1'!AB8</f>
        <v/>
      </c>
      <c r="AC8" s="21">
        <f>'EDT1'!AC8</f>
        <v>0</v>
      </c>
      <c r="AD8" s="21"/>
      <c r="AE8" s="21"/>
      <c r="AF8" s="21"/>
      <c r="AG8" s="21"/>
      <c r="AH8" s="21"/>
      <c r="AI8" s="21"/>
      <c r="AJ8" s="21"/>
      <c r="AK8" s="24">
        <f t="shared" ref="AK8:AK20" si="2">L8</f>
        <v>0.36458333333333331</v>
      </c>
      <c r="AL8" s="23" t="str">
        <f>'EDT1'!AL8</f>
        <v/>
      </c>
      <c r="AM8" s="25">
        <f>'EDT1'!AM8</f>
        <v>0</v>
      </c>
      <c r="AU8" s="7" t="s">
        <v>7</v>
      </c>
      <c r="AV8" s="10">
        <f>SUM(D37+N37+AC37+AM37)</f>
        <v>0</v>
      </c>
      <c r="AW8" s="7" t="s">
        <v>7</v>
      </c>
      <c r="AX8" s="10" t="str">
        <f>'EDT1'!AX8</f>
        <v xml:space="preserve">MATHS: h </v>
      </c>
    </row>
    <row r="9" spans="2:50" ht="29.45" customHeight="1" thickTop="1" thickBot="1" x14ac:dyDescent="0.3">
      <c r="B9" s="18">
        <f>'EDT1'!B9</f>
        <v>0.375</v>
      </c>
      <c r="C9" s="19" t="str">
        <f>'EDT1'!C9</f>
        <v/>
      </c>
      <c r="D9" s="20">
        <f>'EDT1'!D9</f>
        <v>0</v>
      </c>
      <c r="E9" s="21"/>
      <c r="F9" s="21"/>
      <c r="G9" s="21"/>
      <c r="H9" s="21"/>
      <c r="I9" s="21"/>
      <c r="J9" s="21"/>
      <c r="K9" s="21"/>
      <c r="L9" s="22">
        <f t="shared" si="0"/>
        <v>0.375</v>
      </c>
      <c r="M9" s="23" t="str">
        <f>'EDT1'!M9</f>
        <v/>
      </c>
      <c r="N9" s="21">
        <f>'EDT1'!N9</f>
        <v>0</v>
      </c>
      <c r="O9" s="21"/>
      <c r="P9" s="21"/>
      <c r="Q9" s="21"/>
      <c r="R9" s="21"/>
      <c r="S9" s="21"/>
      <c r="T9" s="21"/>
      <c r="U9" s="21"/>
      <c r="V9" s="21" t="s">
        <v>3</v>
      </c>
      <c r="W9" s="21" t="s">
        <v>5</v>
      </c>
      <c r="X9" s="21"/>
      <c r="Y9" s="21"/>
      <c r="Z9" s="21"/>
      <c r="AA9" s="22">
        <f t="shared" si="1"/>
        <v>0.375</v>
      </c>
      <c r="AB9" s="23" t="str">
        <f>'EDT1'!AB9</f>
        <v/>
      </c>
      <c r="AC9" s="21">
        <f>'EDT1'!AC9</f>
        <v>0</v>
      </c>
      <c r="AD9" s="21"/>
      <c r="AE9" s="21"/>
      <c r="AF9" s="21"/>
      <c r="AG9" s="21"/>
      <c r="AH9" s="21"/>
      <c r="AI9" s="21"/>
      <c r="AJ9" s="21"/>
      <c r="AK9" s="24">
        <f t="shared" si="2"/>
        <v>0.375</v>
      </c>
      <c r="AL9" s="23" t="str">
        <f>'EDT1'!AL9</f>
        <v/>
      </c>
      <c r="AM9" s="25">
        <f>'EDT1'!AM9</f>
        <v>0</v>
      </c>
      <c r="AU9" s="7" t="s">
        <v>1</v>
      </c>
      <c r="AV9" s="10">
        <f>SUM(E37+O37+AD37+AN37)</f>
        <v>0</v>
      </c>
      <c r="AW9" s="7" t="s">
        <v>1</v>
      </c>
      <c r="AX9" s="10" t="str">
        <f>'EDT1'!AX9</f>
        <v xml:space="preserve">LVE: h </v>
      </c>
    </row>
    <row r="10" spans="2:50" ht="29.45" customHeight="1" thickTop="1" thickBot="1" x14ac:dyDescent="0.3">
      <c r="B10" s="18">
        <f>'EDT1'!B10</f>
        <v>0.38541666666666669</v>
      </c>
      <c r="C10" s="19" t="str">
        <f>'EDT1'!C10</f>
        <v/>
      </c>
      <c r="D10" s="20">
        <f>'EDT1'!D10</f>
        <v>0</v>
      </c>
      <c r="E10" s="26"/>
      <c r="F10" s="26"/>
      <c r="G10" s="26"/>
      <c r="H10" s="26"/>
      <c r="I10" s="26"/>
      <c r="J10" s="26"/>
      <c r="K10" s="26"/>
      <c r="L10" s="6">
        <f t="shared" si="0"/>
        <v>0.38541666666666669</v>
      </c>
      <c r="M10" s="23" t="str">
        <f>'EDT1'!M10</f>
        <v/>
      </c>
      <c r="N10" s="21">
        <f>'EDT1'!N10</f>
        <v>0</v>
      </c>
      <c r="O10" s="26"/>
      <c r="P10" s="26"/>
      <c r="Q10" s="26"/>
      <c r="R10" s="26"/>
      <c r="S10" s="26"/>
      <c r="T10" s="26"/>
      <c r="U10" s="26"/>
      <c r="V10" s="26" t="s">
        <v>10</v>
      </c>
      <c r="W10" s="26" t="s">
        <v>4</v>
      </c>
      <c r="X10" s="26"/>
      <c r="Y10" s="26"/>
      <c r="Z10" s="26"/>
      <c r="AA10" s="6">
        <f t="shared" si="1"/>
        <v>0.38541666666666669</v>
      </c>
      <c r="AB10" s="23" t="str">
        <f>'EDT1'!AB10</f>
        <v/>
      </c>
      <c r="AC10" s="21">
        <f>'EDT1'!AC10</f>
        <v>0</v>
      </c>
      <c r="AD10" s="26"/>
      <c r="AE10" s="26"/>
      <c r="AF10" s="26"/>
      <c r="AG10" s="26"/>
      <c r="AH10" s="26"/>
      <c r="AI10" s="26"/>
      <c r="AJ10" s="26"/>
      <c r="AK10" s="27">
        <f t="shared" si="2"/>
        <v>0.38541666666666669</v>
      </c>
      <c r="AL10" s="23" t="str">
        <f>'EDT1'!AL10</f>
        <v/>
      </c>
      <c r="AM10" s="25">
        <f>'EDT1'!AM10</f>
        <v>0</v>
      </c>
      <c r="AU10" s="7" t="s">
        <v>5</v>
      </c>
      <c r="AV10" s="10">
        <f>SUM(F37+P37+AE37+AO37)</f>
        <v>0</v>
      </c>
      <c r="AW10" s="7" t="s">
        <v>5</v>
      </c>
      <c r="AX10" s="10" t="str">
        <f>'EDT1'!AX10</f>
        <v xml:space="preserve">SCIENCES: h </v>
      </c>
    </row>
    <row r="11" spans="2:50" ht="29.45" customHeight="1" thickTop="1" thickBot="1" x14ac:dyDescent="0.3">
      <c r="B11" s="18">
        <f>'EDT1'!B11</f>
        <v>0.41666666666666669</v>
      </c>
      <c r="C11" s="19" t="str">
        <f>'EDT1'!C11</f>
        <v/>
      </c>
      <c r="D11" s="20">
        <f>'EDT1'!D11</f>
        <v>0</v>
      </c>
      <c r="E11" s="26"/>
      <c r="F11" s="26"/>
      <c r="G11" s="26"/>
      <c r="H11" s="26"/>
      <c r="I11" s="26"/>
      <c r="J11" s="26"/>
      <c r="K11" s="26"/>
      <c r="L11" s="6">
        <f t="shared" si="0"/>
        <v>0.41666666666666669</v>
      </c>
      <c r="M11" s="23" t="str">
        <f>'EDT1'!M11</f>
        <v/>
      </c>
      <c r="N11" s="21">
        <f>'EDT1'!N11</f>
        <v>0</v>
      </c>
      <c r="O11" s="26"/>
      <c r="P11" s="26"/>
      <c r="Q11" s="26"/>
      <c r="R11" s="26"/>
      <c r="S11" s="26"/>
      <c r="T11" s="26"/>
      <c r="U11" s="26"/>
      <c r="V11" s="26" t="s">
        <v>2</v>
      </c>
      <c r="W11" s="26" t="s">
        <v>19</v>
      </c>
      <c r="X11" s="26"/>
      <c r="Y11" s="26"/>
      <c r="Z11" s="26"/>
      <c r="AA11" s="6">
        <f t="shared" si="1"/>
        <v>0.41666666666666669</v>
      </c>
      <c r="AB11" s="23" t="str">
        <f>'EDT1'!AB11</f>
        <v/>
      </c>
      <c r="AC11" s="21">
        <f>'EDT1'!AC11</f>
        <v>0</v>
      </c>
      <c r="AD11" s="26"/>
      <c r="AE11" s="26"/>
      <c r="AF11" s="26"/>
      <c r="AG11" s="26"/>
      <c r="AH11" s="26"/>
      <c r="AI11" s="26"/>
      <c r="AJ11" s="26"/>
      <c r="AK11" s="27">
        <f t="shared" si="2"/>
        <v>0.41666666666666669</v>
      </c>
      <c r="AL11" s="23" t="str">
        <f>'EDT1'!AL11</f>
        <v/>
      </c>
      <c r="AM11" s="25">
        <f>'EDT1'!AM11</f>
        <v>0</v>
      </c>
      <c r="AU11" s="7" t="s">
        <v>4</v>
      </c>
      <c r="AV11" s="10">
        <f>SUM(G37+Q37+AF37+AP37)</f>
        <v>0</v>
      </c>
      <c r="AW11" s="7" t="s">
        <v>4</v>
      </c>
      <c r="AX11" s="10" t="str">
        <f>'EDT1'!AX11</f>
        <v xml:space="preserve">ARTS: h </v>
      </c>
    </row>
    <row r="12" spans="2:50" ht="29.45" customHeight="1" thickTop="1" thickBot="1" x14ac:dyDescent="0.3">
      <c r="B12" s="18">
        <f>'EDT1'!B12</f>
        <v>0.43055555555555558</v>
      </c>
      <c r="C12" s="19" t="str">
        <f>'EDT1'!C12</f>
        <v/>
      </c>
      <c r="D12" s="20">
        <f>'EDT1'!D12</f>
        <v>0</v>
      </c>
      <c r="E12" s="26"/>
      <c r="F12" s="26"/>
      <c r="G12" s="26"/>
      <c r="H12" s="26"/>
      <c r="I12" s="26"/>
      <c r="J12" s="26"/>
      <c r="K12" s="26"/>
      <c r="L12" s="6">
        <f t="shared" si="0"/>
        <v>0.43055555555555558</v>
      </c>
      <c r="M12" s="23" t="str">
        <f>'EDT1'!M12</f>
        <v/>
      </c>
      <c r="N12" s="21">
        <f>'EDT1'!N12</f>
        <v>0</v>
      </c>
      <c r="O12" s="26"/>
      <c r="P12" s="26"/>
      <c r="Q12" s="26"/>
      <c r="R12" s="26"/>
      <c r="S12" s="26"/>
      <c r="T12" s="26"/>
      <c r="U12" s="26"/>
      <c r="V12" s="26" t="s">
        <v>6</v>
      </c>
      <c r="W12" s="26" t="s">
        <v>6</v>
      </c>
      <c r="X12" s="26"/>
      <c r="Y12" s="26"/>
      <c r="Z12" s="26"/>
      <c r="AA12" s="6">
        <f t="shared" si="1"/>
        <v>0.43055555555555558</v>
      </c>
      <c r="AB12" s="23" t="str">
        <f>'EDT1'!AB12</f>
        <v/>
      </c>
      <c r="AC12" s="21">
        <f>'EDT1'!AC12</f>
        <v>0</v>
      </c>
      <c r="AD12" s="26"/>
      <c r="AE12" s="26"/>
      <c r="AF12" s="26"/>
      <c r="AG12" s="26"/>
      <c r="AH12" s="26"/>
      <c r="AI12" s="26"/>
      <c r="AJ12" s="26"/>
      <c r="AK12" s="27">
        <f t="shared" si="2"/>
        <v>0.43055555555555558</v>
      </c>
      <c r="AL12" s="23" t="str">
        <f>'EDT1'!AL12</f>
        <v/>
      </c>
      <c r="AM12" s="25">
        <f>'EDT1'!AM12</f>
        <v>0</v>
      </c>
      <c r="AU12" s="7" t="s">
        <v>19</v>
      </c>
      <c r="AV12" s="10">
        <f>SUM(H37+R37+AQ37+AG37)</f>
        <v>0</v>
      </c>
      <c r="AW12" s="7" t="s">
        <v>19</v>
      </c>
      <c r="AX12" s="10" t="str">
        <f>'EDT1'!AX12</f>
        <v xml:space="preserve">HIST-GÉO-EMC: h </v>
      </c>
    </row>
    <row r="13" spans="2:50" ht="29.45" customHeight="1" thickTop="1" thickBot="1" x14ac:dyDescent="0.3">
      <c r="B13" s="18">
        <f>'EDT1'!B13</f>
        <v>0.47916666666666669</v>
      </c>
      <c r="C13" s="19" t="str">
        <f>'EDT1'!C13</f>
        <v/>
      </c>
      <c r="D13" s="20">
        <f>'EDT1'!D13</f>
        <v>0</v>
      </c>
      <c r="E13" s="26"/>
      <c r="F13" s="26"/>
      <c r="G13" s="26"/>
      <c r="H13" s="26"/>
      <c r="I13" s="26"/>
      <c r="J13" s="26"/>
      <c r="K13" s="26"/>
      <c r="L13" s="6">
        <f t="shared" si="0"/>
        <v>0.47916666666666669</v>
      </c>
      <c r="M13" s="23" t="str">
        <f>'EDT1'!M13</f>
        <v/>
      </c>
      <c r="N13" s="21">
        <f>'EDT1'!N13</f>
        <v>0</v>
      </c>
      <c r="O13" s="26"/>
      <c r="P13" s="26"/>
      <c r="Q13" s="26"/>
      <c r="R13" s="26"/>
      <c r="S13" s="26"/>
      <c r="T13" s="26"/>
      <c r="U13" s="26"/>
      <c r="V13" s="26" t="s">
        <v>13</v>
      </c>
      <c r="W13" s="26" t="str">
        <f>UPPER(V13)</f>
        <v>RÉCRÉ</v>
      </c>
      <c r="X13" s="26"/>
      <c r="Y13" s="26"/>
      <c r="Z13" s="26"/>
      <c r="AA13" s="6">
        <f t="shared" si="1"/>
        <v>0.47916666666666669</v>
      </c>
      <c r="AB13" s="23" t="str">
        <f>'EDT1'!AB13</f>
        <v/>
      </c>
      <c r="AC13" s="21">
        <f>'EDT1'!AC13</f>
        <v>0</v>
      </c>
      <c r="AD13" s="26"/>
      <c r="AE13" s="26"/>
      <c r="AF13" s="26"/>
      <c r="AG13" s="26"/>
      <c r="AH13" s="26"/>
      <c r="AI13" s="26"/>
      <c r="AJ13" s="26"/>
      <c r="AK13" s="27">
        <f t="shared" si="2"/>
        <v>0.47916666666666669</v>
      </c>
      <c r="AL13" s="23" t="str">
        <f>'EDT1'!AL13</f>
        <v/>
      </c>
      <c r="AM13" s="25">
        <f>'EDT1'!AM13</f>
        <v>0</v>
      </c>
      <c r="AU13" s="7" t="s">
        <v>6</v>
      </c>
      <c r="AV13" s="10">
        <f>SUM(I37+S37+AH37+AR37)</f>
        <v>0</v>
      </c>
      <c r="AW13" s="7" t="s">
        <v>6</v>
      </c>
      <c r="AX13" s="10" t="str">
        <f>'EDT1'!AX13</f>
        <v xml:space="preserve">EPS: h </v>
      </c>
    </row>
    <row r="14" spans="2:50" ht="29.45" customHeight="1" thickTop="1" thickBot="1" x14ac:dyDescent="0.3">
      <c r="B14" s="18">
        <f>'EDT1'!B14</f>
        <v>0.5</v>
      </c>
      <c r="C14" s="19">
        <f>'EDT1'!C14</f>
        <v>0</v>
      </c>
      <c r="D14" s="20">
        <f>'EDT1'!D14</f>
        <v>0</v>
      </c>
      <c r="E14" s="26"/>
      <c r="F14" s="26"/>
      <c r="G14" s="26"/>
      <c r="H14" s="26"/>
      <c r="I14" s="26"/>
      <c r="J14" s="26"/>
      <c r="K14" s="26"/>
      <c r="L14" s="6">
        <f t="shared" si="0"/>
        <v>0.5</v>
      </c>
      <c r="M14" s="23">
        <f>'EDT1'!M14</f>
        <v>0</v>
      </c>
      <c r="N14" s="21">
        <f>'EDT1'!N14</f>
        <v>0</v>
      </c>
      <c r="O14" s="26"/>
      <c r="P14" s="26"/>
      <c r="Q14" s="26"/>
      <c r="R14" s="26"/>
      <c r="S14" s="26"/>
      <c r="T14" s="26"/>
      <c r="U14" s="26"/>
      <c r="V14" s="26"/>
      <c r="W14" s="26" t="str">
        <f>UPPER(V14)</f>
        <v/>
      </c>
      <c r="X14" s="26"/>
      <c r="Y14" s="26"/>
      <c r="Z14" s="26"/>
      <c r="AA14" s="6">
        <f t="shared" si="1"/>
        <v>0.5</v>
      </c>
      <c r="AB14" s="23">
        <f>'EDT1'!AB14</f>
        <v>0</v>
      </c>
      <c r="AC14" s="21">
        <f>'EDT1'!AC14</f>
        <v>0</v>
      </c>
      <c r="AD14" s="26"/>
      <c r="AE14" s="26"/>
      <c r="AF14" s="26"/>
      <c r="AG14" s="26"/>
      <c r="AH14" s="26"/>
      <c r="AI14" s="26"/>
      <c r="AJ14" s="26"/>
      <c r="AK14" s="27">
        <f t="shared" si="2"/>
        <v>0.5</v>
      </c>
      <c r="AL14" s="23">
        <f>'EDT1'!AL14</f>
        <v>0</v>
      </c>
      <c r="AM14" s="25">
        <f>'EDT1'!AM14</f>
        <v>0</v>
      </c>
      <c r="AU14" s="7" t="s">
        <v>14</v>
      </c>
      <c r="AV14" s="10">
        <f>SUM(J37+T37+AI37+AS37)</f>
        <v>0</v>
      </c>
      <c r="AW14" s="7" t="s">
        <v>14</v>
      </c>
      <c r="AX14" s="10" t="str">
        <f>'EDT1'!AX14</f>
        <v xml:space="preserve">RÉCRÉATIONS: h </v>
      </c>
    </row>
    <row r="15" spans="2:50" ht="29.45" customHeight="1" thickTop="1" thickBot="1" x14ac:dyDescent="0.3">
      <c r="B15" s="18">
        <f>'EDT1'!B15</f>
        <v>0.58333333333333337</v>
      </c>
      <c r="C15" s="19" t="str">
        <f>'EDT1'!C15</f>
        <v/>
      </c>
      <c r="D15" s="20">
        <f>'EDT1'!D15</f>
        <v>0</v>
      </c>
      <c r="E15" s="26"/>
      <c r="F15" s="26"/>
      <c r="G15" s="26"/>
      <c r="H15" s="26"/>
      <c r="I15" s="26"/>
      <c r="J15" s="26"/>
      <c r="K15" s="26"/>
      <c r="L15" s="6">
        <f t="shared" si="0"/>
        <v>0.58333333333333337</v>
      </c>
      <c r="M15" s="23" t="str">
        <f>'EDT1'!M15</f>
        <v/>
      </c>
      <c r="N15" s="21">
        <f>'EDT1'!N15</f>
        <v>0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6">
        <f t="shared" si="1"/>
        <v>0.58333333333333337</v>
      </c>
      <c r="AB15" s="23" t="str">
        <f>'EDT1'!AB15</f>
        <v/>
      </c>
      <c r="AC15" s="21">
        <f>'EDT1'!AC15</f>
        <v>0</v>
      </c>
      <c r="AD15" s="26"/>
      <c r="AE15" s="26"/>
      <c r="AF15" s="26"/>
      <c r="AG15" s="26"/>
      <c r="AH15" s="26"/>
      <c r="AI15" s="26"/>
      <c r="AJ15" s="26"/>
      <c r="AK15" s="27">
        <f t="shared" si="2"/>
        <v>0.58333333333333337</v>
      </c>
      <c r="AL15" s="23" t="str">
        <f>'EDT1'!AL15</f>
        <v/>
      </c>
      <c r="AM15" s="25">
        <f>'EDT1'!AM15</f>
        <v>0</v>
      </c>
      <c r="AU15" s="7" t="s">
        <v>26</v>
      </c>
      <c r="AV15" s="28">
        <f>SUM(AV7+AV8+AV9+AV10+AV11+AV12+AV13+AV14)</f>
        <v>1.041666666666663E-2</v>
      </c>
      <c r="AW15" s="7" t="s">
        <v>26</v>
      </c>
      <c r="AX15" s="31" t="str">
        <f>'EDT1'!AX15</f>
        <v>TOTAL: 0h15</v>
      </c>
    </row>
    <row r="16" spans="2:50" ht="22.9" customHeight="1" thickTop="1" thickBot="1" x14ac:dyDescent="0.3">
      <c r="B16" s="18">
        <f>'EDT1'!B16</f>
        <v>0.59375</v>
      </c>
      <c r="C16" s="19" t="str">
        <f>'EDT1'!C16</f>
        <v/>
      </c>
      <c r="D16" s="20">
        <f>'EDT1'!D16</f>
        <v>0</v>
      </c>
      <c r="E16" s="26"/>
      <c r="F16" s="26"/>
      <c r="G16" s="26"/>
      <c r="H16" s="26"/>
      <c r="I16" s="26"/>
      <c r="J16" s="26"/>
      <c r="K16" s="26"/>
      <c r="L16" s="6">
        <f t="shared" si="0"/>
        <v>0.59375</v>
      </c>
      <c r="M16" s="23" t="str">
        <f>'EDT1'!M16</f>
        <v/>
      </c>
      <c r="N16" s="21">
        <f>'EDT1'!N16</f>
        <v>0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6">
        <f t="shared" si="1"/>
        <v>0.59375</v>
      </c>
      <c r="AB16" s="23" t="str">
        <f>'EDT1'!AB16</f>
        <v/>
      </c>
      <c r="AC16" s="21">
        <f>'EDT1'!AC16</f>
        <v>0</v>
      </c>
      <c r="AD16" s="26"/>
      <c r="AE16" s="26"/>
      <c r="AF16" s="26"/>
      <c r="AG16" s="26"/>
      <c r="AH16" s="26"/>
      <c r="AI16" s="26"/>
      <c r="AJ16" s="26"/>
      <c r="AK16" s="27">
        <f t="shared" si="2"/>
        <v>0.59375</v>
      </c>
      <c r="AL16" s="23" t="str">
        <f>'EDT1'!AL16</f>
        <v/>
      </c>
      <c r="AM16" s="25">
        <f>'EDT1'!AM16</f>
        <v>0</v>
      </c>
    </row>
    <row r="17" spans="2:45" ht="29.45" customHeight="1" thickTop="1" thickBot="1" x14ac:dyDescent="0.3">
      <c r="B17" s="18">
        <f>'EDT1'!B17</f>
        <v>0.63194444444444442</v>
      </c>
      <c r="C17" s="19" t="str">
        <f>'EDT1'!C17</f>
        <v/>
      </c>
      <c r="D17" s="20">
        <f>'EDT1'!D17</f>
        <v>0</v>
      </c>
      <c r="E17" s="26"/>
      <c r="F17" s="26"/>
      <c r="G17" s="26"/>
      <c r="H17" s="26"/>
      <c r="I17" s="26"/>
      <c r="J17" s="26"/>
      <c r="K17" s="26"/>
      <c r="L17" s="6">
        <f t="shared" si="0"/>
        <v>0.63194444444444442</v>
      </c>
      <c r="M17" s="23" t="str">
        <f>'EDT1'!M17</f>
        <v/>
      </c>
      <c r="N17" s="21">
        <f>'EDT1'!N17</f>
        <v>0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6">
        <f t="shared" si="1"/>
        <v>0.63194444444444442</v>
      </c>
      <c r="AB17" s="23" t="str">
        <f>'EDT1'!AB17</f>
        <v/>
      </c>
      <c r="AC17" s="21">
        <f>'EDT1'!AC17</f>
        <v>0</v>
      </c>
      <c r="AD17" s="26"/>
      <c r="AE17" s="26"/>
      <c r="AF17" s="26"/>
      <c r="AG17" s="26"/>
      <c r="AH17" s="26"/>
      <c r="AI17" s="26"/>
      <c r="AJ17" s="26"/>
      <c r="AK17" s="27">
        <f t="shared" si="2"/>
        <v>0.63194444444444442</v>
      </c>
      <c r="AL17" s="23" t="str">
        <f>'EDT1'!AL17</f>
        <v/>
      </c>
      <c r="AM17" s="25">
        <f>'EDT1'!AM17</f>
        <v>0</v>
      </c>
    </row>
    <row r="18" spans="2:45" ht="29.45" customHeight="1" thickTop="1" thickBot="1" x14ac:dyDescent="0.3">
      <c r="B18" s="18">
        <f>'EDT1'!B18</f>
        <v>0.63888888888888895</v>
      </c>
      <c r="C18" s="19" t="str">
        <f>'EDT1'!C18</f>
        <v/>
      </c>
      <c r="D18" s="20">
        <f>'EDT1'!D18</f>
        <v>0</v>
      </c>
      <c r="E18" s="26"/>
      <c r="F18" s="26"/>
      <c r="G18" s="26"/>
      <c r="H18" s="26"/>
      <c r="I18" s="26"/>
      <c r="J18" s="26"/>
      <c r="K18" s="26"/>
      <c r="L18" s="6">
        <f t="shared" si="0"/>
        <v>0.63888888888888895</v>
      </c>
      <c r="M18" s="23" t="str">
        <f>'EDT1'!M18</f>
        <v/>
      </c>
      <c r="N18" s="21">
        <f>'EDT1'!N18</f>
        <v>0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6">
        <f t="shared" si="1"/>
        <v>0.63888888888888895</v>
      </c>
      <c r="AB18" s="23" t="str">
        <f>'EDT1'!AB18</f>
        <v/>
      </c>
      <c r="AC18" s="21">
        <f>'EDT1'!AC18</f>
        <v>0</v>
      </c>
      <c r="AD18" s="26"/>
      <c r="AE18" s="26"/>
      <c r="AF18" s="26"/>
      <c r="AG18" s="26"/>
      <c r="AH18" s="26"/>
      <c r="AI18" s="26"/>
      <c r="AJ18" s="26"/>
      <c r="AK18" s="27">
        <f t="shared" si="2"/>
        <v>0.63888888888888895</v>
      </c>
      <c r="AL18" s="23" t="str">
        <f>'EDT1'!AL18</f>
        <v/>
      </c>
      <c r="AM18" s="25">
        <f>'EDT1'!AM18</f>
        <v>0</v>
      </c>
    </row>
    <row r="19" spans="2:45" ht="29.45" customHeight="1" thickTop="1" thickBot="1" x14ac:dyDescent="0.3">
      <c r="B19" s="18">
        <f>'EDT1'!B19</f>
        <v>0.66319444444444442</v>
      </c>
      <c r="C19" s="19" t="str">
        <f>'EDT1'!C19</f>
        <v/>
      </c>
      <c r="D19" s="20" t="str">
        <f>'EDT1'!D19</f>
        <v xml:space="preserve"> </v>
      </c>
      <c r="E19" s="26"/>
      <c r="F19" s="26"/>
      <c r="G19" s="26"/>
      <c r="H19" s="26"/>
      <c r="I19" s="26"/>
      <c r="J19" s="26"/>
      <c r="K19" s="26"/>
      <c r="L19" s="6">
        <f t="shared" si="0"/>
        <v>0.66319444444444442</v>
      </c>
      <c r="M19" s="23" t="str">
        <f>'EDT1'!M19</f>
        <v/>
      </c>
      <c r="N19" s="21" t="str">
        <f>'EDT1'!N19</f>
        <v xml:space="preserve"> 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6">
        <f t="shared" si="1"/>
        <v>0.66319444444444442</v>
      </c>
      <c r="AB19" s="23" t="str">
        <f>'EDT1'!AB19</f>
        <v/>
      </c>
      <c r="AC19" s="21">
        <f>'EDT1'!AC19</f>
        <v>0</v>
      </c>
      <c r="AD19" s="26"/>
      <c r="AE19" s="26"/>
      <c r="AF19" s="26"/>
      <c r="AG19" s="26"/>
      <c r="AH19" s="26"/>
      <c r="AI19" s="26"/>
      <c r="AJ19" s="26"/>
      <c r="AK19" s="27">
        <f t="shared" si="2"/>
        <v>0.66319444444444442</v>
      </c>
      <c r="AL19" s="23" t="str">
        <f>'EDT1'!AL19</f>
        <v/>
      </c>
      <c r="AM19" s="25">
        <f>'EDT1'!AM19</f>
        <v>0</v>
      </c>
    </row>
    <row r="20" spans="2:45" ht="29.45" hidden="1" customHeight="1" thickTop="1" x14ac:dyDescent="0.25">
      <c r="B20" s="10">
        <f>'EDT1'!B20</f>
        <v>0.6875</v>
      </c>
      <c r="L20" s="6">
        <f t="shared" si="0"/>
        <v>0.6875</v>
      </c>
      <c r="AA20" s="6">
        <f t="shared" si="1"/>
        <v>0.6875</v>
      </c>
      <c r="AK20" s="6">
        <f t="shared" si="2"/>
        <v>0.6875</v>
      </c>
    </row>
    <row r="21" spans="2:45" ht="29.45" hidden="1" customHeight="1" x14ac:dyDescent="0.25">
      <c r="B21" s="82" t="s">
        <v>8</v>
      </c>
      <c r="C21" s="82"/>
      <c r="D21" s="82"/>
      <c r="E21" s="82"/>
      <c r="F21" s="82"/>
      <c r="G21" s="82"/>
      <c r="H21" s="82"/>
      <c r="I21" s="82"/>
      <c r="J21" s="82"/>
      <c r="L21" s="83" t="s">
        <v>18</v>
      </c>
      <c r="M21" s="83"/>
      <c r="N21" s="83"/>
      <c r="O21" s="83"/>
      <c r="P21" s="83"/>
      <c r="Q21" s="83"/>
      <c r="R21" s="83"/>
      <c r="S21" s="83"/>
      <c r="T21" s="83"/>
      <c r="AA21" s="84" t="s">
        <v>24</v>
      </c>
      <c r="AB21" s="84"/>
      <c r="AC21" s="84"/>
      <c r="AD21" s="84"/>
      <c r="AE21" s="84"/>
      <c r="AF21" s="84"/>
      <c r="AG21" s="84"/>
      <c r="AH21" s="84"/>
      <c r="AI21" s="84"/>
      <c r="AK21" s="85" t="s">
        <v>25</v>
      </c>
      <c r="AL21" s="85"/>
      <c r="AM21" s="85"/>
      <c r="AN21" s="85"/>
      <c r="AO21" s="85"/>
      <c r="AP21" s="85"/>
      <c r="AQ21" s="85"/>
      <c r="AR21" s="85"/>
      <c r="AS21" s="85"/>
    </row>
    <row r="22" spans="2:45" ht="29.45" hidden="1" customHeight="1" x14ac:dyDescent="0.25">
      <c r="B22" s="29"/>
      <c r="C22" s="17" t="s">
        <v>11</v>
      </c>
      <c r="D22" s="17" t="s">
        <v>7</v>
      </c>
      <c r="E22" s="17" t="s">
        <v>1</v>
      </c>
      <c r="F22" s="17" t="s">
        <v>12</v>
      </c>
      <c r="G22" s="17" t="s">
        <v>4</v>
      </c>
      <c r="H22" s="17" t="s">
        <v>19</v>
      </c>
      <c r="I22" s="17" t="s">
        <v>6</v>
      </c>
      <c r="J22" s="17" t="s">
        <v>20</v>
      </c>
      <c r="L22" s="29"/>
      <c r="M22" s="17" t="s">
        <v>11</v>
      </c>
      <c r="N22" s="17" t="s">
        <v>7</v>
      </c>
      <c r="O22" s="17" t="s">
        <v>1</v>
      </c>
      <c r="P22" s="17" t="s">
        <v>12</v>
      </c>
      <c r="Q22" s="17" t="s">
        <v>4</v>
      </c>
      <c r="R22" s="17" t="s">
        <v>19</v>
      </c>
      <c r="S22" s="17" t="s">
        <v>6</v>
      </c>
      <c r="T22" s="17" t="s">
        <v>20</v>
      </c>
      <c r="AA22" s="29"/>
      <c r="AB22" s="17" t="s">
        <v>11</v>
      </c>
      <c r="AC22" s="17" t="s">
        <v>7</v>
      </c>
      <c r="AD22" s="17" t="s">
        <v>1</v>
      </c>
      <c r="AE22" s="17" t="s">
        <v>12</v>
      </c>
      <c r="AF22" s="17" t="s">
        <v>4</v>
      </c>
      <c r="AG22" s="17" t="s">
        <v>19</v>
      </c>
      <c r="AH22" s="17" t="s">
        <v>6</v>
      </c>
      <c r="AI22" s="17" t="s">
        <v>20</v>
      </c>
      <c r="AK22" s="29"/>
      <c r="AL22" s="17" t="s">
        <v>11</v>
      </c>
      <c r="AM22" s="17" t="s">
        <v>7</v>
      </c>
      <c r="AN22" s="17" t="s">
        <v>1</v>
      </c>
      <c r="AO22" s="17" t="s">
        <v>12</v>
      </c>
      <c r="AP22" s="17" t="s">
        <v>4</v>
      </c>
      <c r="AQ22" s="17" t="s">
        <v>19</v>
      </c>
      <c r="AR22" s="17" t="s">
        <v>6</v>
      </c>
      <c r="AS22" s="17" t="s">
        <v>20</v>
      </c>
    </row>
    <row r="23" spans="2:45" ht="29.45" hidden="1" customHeight="1" x14ac:dyDescent="0.25">
      <c r="B23" s="30">
        <v>1</v>
      </c>
      <c r="C23" s="31">
        <f t="shared" ref="C23:C29" si="3">IF($C7="FR",$B8-$B7,0)</f>
        <v>1.041666666666663E-2</v>
      </c>
      <c r="D23" s="31">
        <f t="shared" ref="D23:D29" si="4">IF($C7="MATHS",$B8-$B7,0)</f>
        <v>0</v>
      </c>
      <c r="E23" s="31">
        <f t="shared" ref="E23:E29" si="5">IF($C7="LVE",$B8-$B7,0)</f>
        <v>0</v>
      </c>
      <c r="F23" s="31">
        <f>IF($C7="SCIENCES",$B8-$B7,0)</f>
        <v>0</v>
      </c>
      <c r="G23" s="31">
        <f t="shared" ref="G23:G29" si="6">IF($C7="ARTS",$B8-$B7,0)</f>
        <v>0</v>
      </c>
      <c r="H23" s="31">
        <f t="shared" ref="H23:H29" si="7">IF($C7="H-G-EMC",$B8-$B7,0)</f>
        <v>0</v>
      </c>
      <c r="I23" s="31">
        <f t="shared" ref="I23:I29" si="8">IF($C7="EPS",$B8-$B7,0)</f>
        <v>0</v>
      </c>
      <c r="J23" s="31">
        <f t="shared" ref="J23:J29" si="9">IF($C7="RÉCRÉ",$B8-$B7,0)</f>
        <v>0</v>
      </c>
      <c r="L23" s="30">
        <v>1</v>
      </c>
      <c r="M23" s="31">
        <f>IF($M7="FR",$L8-$L7,0)</f>
        <v>0</v>
      </c>
      <c r="N23" s="31">
        <f t="shared" ref="N23:N36" si="10">IF($M7="MATHS",$L8-$L7,0)</f>
        <v>0</v>
      </c>
      <c r="O23" s="31">
        <f t="shared" ref="O23:O36" si="11">IF($M7="LVE",$L8-$L7,0)</f>
        <v>0</v>
      </c>
      <c r="P23" s="31">
        <f>IF($M7="SCIENCES",$L8-$L7,0)</f>
        <v>0</v>
      </c>
      <c r="Q23" s="31">
        <f t="shared" ref="Q23:Q36" si="12">IF($M7="ARTS",$L8-$L7,0)</f>
        <v>0</v>
      </c>
      <c r="R23" s="31">
        <f t="shared" ref="R23:R36" si="13">IF($M7="H-G-EMC",$L8-$L7,0)</f>
        <v>0</v>
      </c>
      <c r="S23" s="31">
        <f t="shared" ref="S23:S36" si="14">IF($M7="EPS",$L8-$L7,0)</f>
        <v>0</v>
      </c>
      <c r="T23" s="31">
        <f t="shared" ref="T23:T36" si="15">IF($M7="RÉCRÉ",$L8-$L7,0)</f>
        <v>0</v>
      </c>
      <c r="AA23" s="30">
        <v>1</v>
      </c>
      <c r="AB23" s="31">
        <f>IF($AB7="FR",$AA8-$AA7,0)</f>
        <v>0</v>
      </c>
      <c r="AC23" s="31">
        <f>IF($AB7="MATHS",$AA8-$AA7,0)</f>
        <v>0</v>
      </c>
      <c r="AD23" s="31">
        <f>IF($AB7="LVE",$AA8-$AA7,0)</f>
        <v>0</v>
      </c>
      <c r="AE23" s="31">
        <f>IF($AB7="SCIENCES",$AA8-$AA7,0)</f>
        <v>0</v>
      </c>
      <c r="AF23" s="31">
        <f>IF($AB7="ARTS",$AA8-$AA7,0)</f>
        <v>0</v>
      </c>
      <c r="AG23" s="31">
        <f>IF($AB7="H-G-EMC",$AA8-$AA7,0)</f>
        <v>0</v>
      </c>
      <c r="AH23" s="31">
        <f>IF($AB7="EPS",$AA8-$AA7,0)</f>
        <v>0</v>
      </c>
      <c r="AI23" s="31">
        <f>IF($AB7="RÉCRÉ",$AA8-$AA7,0)</f>
        <v>0</v>
      </c>
      <c r="AK23" s="30">
        <v>1</v>
      </c>
      <c r="AL23" s="31">
        <f>IF($AL7="FR",$AK8-$AK7,0)</f>
        <v>0</v>
      </c>
      <c r="AM23" s="31">
        <f>IF($AL7="MATHS",$AK8-$AK7,0)</f>
        <v>0</v>
      </c>
      <c r="AN23" s="31">
        <f>IF($AL7="LVE",$AK8-$AK7,0)</f>
        <v>0</v>
      </c>
      <c r="AO23" s="31">
        <f>IF($AL7="SCIENCES",$AK8-$AK7,0)</f>
        <v>0</v>
      </c>
      <c r="AP23" s="31">
        <f>IF($AL7="ARTS",$AK8-$AK7,0)</f>
        <v>0</v>
      </c>
      <c r="AQ23" s="31">
        <f>IF($AL7="H-G-EMC",$AK8-$AK7,0)</f>
        <v>0</v>
      </c>
      <c r="AR23" s="31">
        <f>IF($AL7="EPS",$AK8-$AK7,0)</f>
        <v>0</v>
      </c>
      <c r="AS23" s="31">
        <f>IF($AL7="RÉCRÉ",$AK8-$AK7,0)</f>
        <v>0</v>
      </c>
    </row>
    <row r="24" spans="2:45" ht="29.45" hidden="1" customHeight="1" x14ac:dyDescent="0.25">
      <c r="B24" s="30">
        <f>B23+1</f>
        <v>2</v>
      </c>
      <c r="C24" s="31">
        <f t="shared" si="3"/>
        <v>0</v>
      </c>
      <c r="D24" s="31">
        <f t="shared" si="4"/>
        <v>0</v>
      </c>
      <c r="E24" s="31">
        <f t="shared" si="5"/>
        <v>0</v>
      </c>
      <c r="F24" s="31">
        <f t="shared" ref="F24:F29" si="16">IF($C8="SC",$B9-$B8,0)</f>
        <v>0</v>
      </c>
      <c r="G24" s="31">
        <f t="shared" si="6"/>
        <v>0</v>
      </c>
      <c r="H24" s="31">
        <f t="shared" si="7"/>
        <v>0</v>
      </c>
      <c r="I24" s="31">
        <f t="shared" si="8"/>
        <v>0</v>
      </c>
      <c r="J24" s="31">
        <f t="shared" si="9"/>
        <v>0</v>
      </c>
      <c r="L24" s="30">
        <f t="shared" ref="L24:L29" si="17">L23+1</f>
        <v>2</v>
      </c>
      <c r="M24" s="31">
        <f t="shared" ref="M24:M36" si="18">IF($M8="FR",$L9-$L8,0)</f>
        <v>0</v>
      </c>
      <c r="N24" s="31">
        <f t="shared" si="10"/>
        <v>0</v>
      </c>
      <c r="O24" s="31">
        <f t="shared" si="11"/>
        <v>0</v>
      </c>
      <c r="P24" s="31">
        <f t="shared" ref="P24:P36" si="19">IF($M8="SCIENCES",$L9-$L8,0)</f>
        <v>0</v>
      </c>
      <c r="Q24" s="31">
        <f t="shared" si="12"/>
        <v>0</v>
      </c>
      <c r="R24" s="31">
        <f t="shared" si="13"/>
        <v>0</v>
      </c>
      <c r="S24" s="31">
        <f t="shared" si="14"/>
        <v>0</v>
      </c>
      <c r="T24" s="31">
        <f t="shared" si="15"/>
        <v>0</v>
      </c>
      <c r="AA24" s="30">
        <f t="shared" ref="AA24:AA29" si="20">AA23+1</f>
        <v>2</v>
      </c>
      <c r="AB24" s="31">
        <f t="shared" ref="AB24:AB36" si="21">IF($AB8="FR",$AA9-$AA8,0)</f>
        <v>0</v>
      </c>
      <c r="AC24" s="31">
        <f t="shared" ref="AC24:AC36" si="22">IF($AB8="MATHS",$AA9-$AA8,0)</f>
        <v>0</v>
      </c>
      <c r="AD24" s="31">
        <f t="shared" ref="AD24:AD36" si="23">IF($AB8="LVE",$AA9-$AA8,0)</f>
        <v>0</v>
      </c>
      <c r="AE24" s="31">
        <f t="shared" ref="AE24:AE36" si="24">IF($AB8="SCIENCES",$AA9-$AA8,0)</f>
        <v>0</v>
      </c>
      <c r="AF24" s="31">
        <f t="shared" ref="AF24:AF36" si="25">IF($AB8="ARTS",$AA9-$AA8,0)</f>
        <v>0</v>
      </c>
      <c r="AG24" s="31">
        <f t="shared" ref="AG24:AG36" si="26">IF($AB8="H-G-EMC",$AA9-$AA8,0)</f>
        <v>0</v>
      </c>
      <c r="AH24" s="31">
        <f t="shared" ref="AH24:AH36" si="27">IF($AB8="EPS",$AA9-$AA8,0)</f>
        <v>0</v>
      </c>
      <c r="AI24" s="31">
        <f t="shared" ref="AI24:AI36" si="28">IF($AB8="RÉCRÉ",$AA9-$AA8,0)</f>
        <v>0</v>
      </c>
      <c r="AK24" s="30">
        <f t="shared" ref="AK24:AK29" si="29">AK23+1</f>
        <v>2</v>
      </c>
      <c r="AL24" s="31">
        <f t="shared" ref="AL24:AL36" si="30">IF($AL8="FR",$AK9-$AK8,0)</f>
        <v>0</v>
      </c>
      <c r="AM24" s="31">
        <f t="shared" ref="AM24:AM36" si="31">IF($AL8="MATHS",$AK9-$AK8,0)</f>
        <v>0</v>
      </c>
      <c r="AN24" s="31">
        <f t="shared" ref="AN24:AN36" si="32">IF($AL8="LVE",$AK9-$AK8,0)</f>
        <v>0</v>
      </c>
      <c r="AO24" s="31">
        <f t="shared" ref="AO24:AO36" si="33">IF($AL8="SCIENCES",$AK9-$AK8,0)</f>
        <v>0</v>
      </c>
      <c r="AP24" s="31">
        <f t="shared" ref="AP24:AP36" si="34">IF($AL8="SC",$AK9-$AK8,0)</f>
        <v>0</v>
      </c>
      <c r="AQ24" s="31">
        <f t="shared" ref="AQ24:AQ36" si="35">IF($AL8="H-G-EMC",$AK9-$AK8,0)</f>
        <v>0</v>
      </c>
      <c r="AR24" s="31">
        <f t="shared" ref="AR24:AR36" si="36">IF($AL8="EPS",$AK9-$AK8,0)</f>
        <v>0</v>
      </c>
      <c r="AS24" s="31">
        <f t="shared" ref="AS24:AS36" si="37">IF($AL8="RÉCRÉ",$AK9-$AK8,0)</f>
        <v>0</v>
      </c>
    </row>
    <row r="25" spans="2:45" ht="29.45" hidden="1" customHeight="1" x14ac:dyDescent="0.25">
      <c r="B25" s="30">
        <f t="shared" ref="B25:B36" si="38">B24+1</f>
        <v>3</v>
      </c>
      <c r="C25" s="31">
        <f t="shared" si="3"/>
        <v>0</v>
      </c>
      <c r="D25" s="31">
        <f t="shared" si="4"/>
        <v>0</v>
      </c>
      <c r="E25" s="31">
        <f t="shared" si="5"/>
        <v>0</v>
      </c>
      <c r="F25" s="31">
        <f t="shared" si="16"/>
        <v>0</v>
      </c>
      <c r="G25" s="31">
        <f t="shared" si="6"/>
        <v>0</v>
      </c>
      <c r="H25" s="31">
        <f t="shared" si="7"/>
        <v>0</v>
      </c>
      <c r="I25" s="31">
        <f t="shared" si="8"/>
        <v>0</v>
      </c>
      <c r="J25" s="31">
        <f t="shared" si="9"/>
        <v>0</v>
      </c>
      <c r="L25" s="30">
        <f t="shared" si="17"/>
        <v>3</v>
      </c>
      <c r="M25" s="31">
        <f t="shared" si="18"/>
        <v>0</v>
      </c>
      <c r="N25" s="31">
        <f t="shared" si="10"/>
        <v>0</v>
      </c>
      <c r="O25" s="31">
        <f t="shared" si="11"/>
        <v>0</v>
      </c>
      <c r="P25" s="31">
        <f t="shared" si="19"/>
        <v>0</v>
      </c>
      <c r="Q25" s="31">
        <f t="shared" si="12"/>
        <v>0</v>
      </c>
      <c r="R25" s="31">
        <f t="shared" si="13"/>
        <v>0</v>
      </c>
      <c r="S25" s="31">
        <f t="shared" si="14"/>
        <v>0</v>
      </c>
      <c r="T25" s="31">
        <f t="shared" si="15"/>
        <v>0</v>
      </c>
      <c r="AA25" s="30">
        <f t="shared" si="20"/>
        <v>3</v>
      </c>
      <c r="AB25" s="31">
        <f t="shared" si="21"/>
        <v>0</v>
      </c>
      <c r="AC25" s="31">
        <f t="shared" si="22"/>
        <v>0</v>
      </c>
      <c r="AD25" s="31">
        <f t="shared" si="23"/>
        <v>0</v>
      </c>
      <c r="AE25" s="31">
        <f t="shared" si="24"/>
        <v>0</v>
      </c>
      <c r="AF25" s="31">
        <f t="shared" si="25"/>
        <v>0</v>
      </c>
      <c r="AG25" s="31">
        <f t="shared" si="26"/>
        <v>0</v>
      </c>
      <c r="AH25" s="31">
        <f t="shared" si="27"/>
        <v>0</v>
      </c>
      <c r="AI25" s="31">
        <f t="shared" si="28"/>
        <v>0</v>
      </c>
      <c r="AK25" s="30">
        <f t="shared" si="29"/>
        <v>3</v>
      </c>
      <c r="AL25" s="31">
        <f t="shared" si="30"/>
        <v>0</v>
      </c>
      <c r="AM25" s="31">
        <f t="shared" si="31"/>
        <v>0</v>
      </c>
      <c r="AN25" s="31">
        <f t="shared" si="32"/>
        <v>0</v>
      </c>
      <c r="AO25" s="31">
        <f t="shared" si="33"/>
        <v>0</v>
      </c>
      <c r="AP25" s="31">
        <f t="shared" si="34"/>
        <v>0</v>
      </c>
      <c r="AQ25" s="31">
        <f t="shared" si="35"/>
        <v>0</v>
      </c>
      <c r="AR25" s="31">
        <f t="shared" si="36"/>
        <v>0</v>
      </c>
      <c r="AS25" s="31">
        <f t="shared" si="37"/>
        <v>0</v>
      </c>
    </row>
    <row r="26" spans="2:45" ht="29.45" hidden="1" customHeight="1" x14ac:dyDescent="0.25">
      <c r="B26" s="30">
        <f t="shared" si="38"/>
        <v>4</v>
      </c>
      <c r="C26" s="31">
        <f t="shared" si="3"/>
        <v>0</v>
      </c>
      <c r="D26" s="31">
        <f t="shared" si="4"/>
        <v>0</v>
      </c>
      <c r="E26" s="31">
        <f t="shared" si="5"/>
        <v>0</v>
      </c>
      <c r="F26" s="31">
        <f t="shared" si="16"/>
        <v>0</v>
      </c>
      <c r="G26" s="31">
        <f t="shared" si="6"/>
        <v>0</v>
      </c>
      <c r="H26" s="31">
        <f t="shared" si="7"/>
        <v>0</v>
      </c>
      <c r="I26" s="31">
        <f t="shared" si="8"/>
        <v>0</v>
      </c>
      <c r="J26" s="31">
        <f t="shared" si="9"/>
        <v>0</v>
      </c>
      <c r="L26" s="30">
        <f t="shared" si="17"/>
        <v>4</v>
      </c>
      <c r="M26" s="31">
        <f t="shared" si="18"/>
        <v>0</v>
      </c>
      <c r="N26" s="31">
        <f t="shared" si="10"/>
        <v>0</v>
      </c>
      <c r="O26" s="31">
        <f t="shared" si="11"/>
        <v>0</v>
      </c>
      <c r="P26" s="31">
        <f t="shared" si="19"/>
        <v>0</v>
      </c>
      <c r="Q26" s="31">
        <f t="shared" si="12"/>
        <v>0</v>
      </c>
      <c r="R26" s="31">
        <f t="shared" si="13"/>
        <v>0</v>
      </c>
      <c r="S26" s="31">
        <f t="shared" si="14"/>
        <v>0</v>
      </c>
      <c r="T26" s="31">
        <f t="shared" si="15"/>
        <v>0</v>
      </c>
      <c r="AA26" s="30">
        <f t="shared" si="20"/>
        <v>4</v>
      </c>
      <c r="AB26" s="31">
        <f t="shared" si="21"/>
        <v>0</v>
      </c>
      <c r="AC26" s="31">
        <f t="shared" si="22"/>
        <v>0</v>
      </c>
      <c r="AD26" s="31">
        <f t="shared" si="23"/>
        <v>0</v>
      </c>
      <c r="AE26" s="31">
        <f t="shared" si="24"/>
        <v>0</v>
      </c>
      <c r="AF26" s="31">
        <f t="shared" si="25"/>
        <v>0</v>
      </c>
      <c r="AG26" s="31">
        <f t="shared" si="26"/>
        <v>0</v>
      </c>
      <c r="AH26" s="31">
        <f t="shared" si="27"/>
        <v>0</v>
      </c>
      <c r="AI26" s="31">
        <f t="shared" si="28"/>
        <v>0</v>
      </c>
      <c r="AK26" s="30">
        <f t="shared" si="29"/>
        <v>4</v>
      </c>
      <c r="AL26" s="31">
        <f t="shared" si="30"/>
        <v>0</v>
      </c>
      <c r="AM26" s="31">
        <f t="shared" si="31"/>
        <v>0</v>
      </c>
      <c r="AN26" s="31">
        <f t="shared" si="32"/>
        <v>0</v>
      </c>
      <c r="AO26" s="31">
        <f t="shared" si="33"/>
        <v>0</v>
      </c>
      <c r="AP26" s="31">
        <f t="shared" si="34"/>
        <v>0</v>
      </c>
      <c r="AQ26" s="31">
        <f t="shared" si="35"/>
        <v>0</v>
      </c>
      <c r="AR26" s="31">
        <f t="shared" si="36"/>
        <v>0</v>
      </c>
      <c r="AS26" s="31">
        <f t="shared" si="37"/>
        <v>0</v>
      </c>
    </row>
    <row r="27" spans="2:45" ht="29.45" hidden="1" customHeight="1" x14ac:dyDescent="0.25">
      <c r="B27" s="30">
        <f t="shared" si="38"/>
        <v>5</v>
      </c>
      <c r="C27" s="31">
        <f t="shared" si="3"/>
        <v>0</v>
      </c>
      <c r="D27" s="31">
        <f t="shared" si="4"/>
        <v>0</v>
      </c>
      <c r="E27" s="31">
        <f t="shared" si="5"/>
        <v>0</v>
      </c>
      <c r="F27" s="31">
        <f t="shared" si="16"/>
        <v>0</v>
      </c>
      <c r="G27" s="31">
        <f t="shared" si="6"/>
        <v>0</v>
      </c>
      <c r="H27" s="31">
        <f t="shared" si="7"/>
        <v>0</v>
      </c>
      <c r="I27" s="31">
        <f t="shared" si="8"/>
        <v>0</v>
      </c>
      <c r="J27" s="31">
        <f t="shared" si="9"/>
        <v>0</v>
      </c>
      <c r="L27" s="30">
        <f t="shared" si="17"/>
        <v>5</v>
      </c>
      <c r="M27" s="31">
        <f t="shared" si="18"/>
        <v>0</v>
      </c>
      <c r="N27" s="31">
        <f t="shared" si="10"/>
        <v>0</v>
      </c>
      <c r="O27" s="31">
        <f t="shared" si="11"/>
        <v>0</v>
      </c>
      <c r="P27" s="31">
        <f t="shared" si="19"/>
        <v>0</v>
      </c>
      <c r="Q27" s="31">
        <f t="shared" si="12"/>
        <v>0</v>
      </c>
      <c r="R27" s="31">
        <f t="shared" si="13"/>
        <v>0</v>
      </c>
      <c r="S27" s="31">
        <f t="shared" si="14"/>
        <v>0</v>
      </c>
      <c r="T27" s="31">
        <f t="shared" si="15"/>
        <v>0</v>
      </c>
      <c r="AA27" s="30">
        <f t="shared" si="20"/>
        <v>5</v>
      </c>
      <c r="AB27" s="31">
        <f t="shared" si="21"/>
        <v>0</v>
      </c>
      <c r="AC27" s="31">
        <f t="shared" si="22"/>
        <v>0</v>
      </c>
      <c r="AD27" s="31">
        <f t="shared" si="23"/>
        <v>0</v>
      </c>
      <c r="AE27" s="31">
        <f t="shared" si="24"/>
        <v>0</v>
      </c>
      <c r="AF27" s="31">
        <f t="shared" si="25"/>
        <v>0</v>
      </c>
      <c r="AG27" s="31">
        <f t="shared" si="26"/>
        <v>0</v>
      </c>
      <c r="AH27" s="31">
        <f t="shared" si="27"/>
        <v>0</v>
      </c>
      <c r="AI27" s="31">
        <f t="shared" si="28"/>
        <v>0</v>
      </c>
      <c r="AK27" s="30">
        <f t="shared" si="29"/>
        <v>5</v>
      </c>
      <c r="AL27" s="31">
        <f t="shared" si="30"/>
        <v>0</v>
      </c>
      <c r="AM27" s="31">
        <f t="shared" si="31"/>
        <v>0</v>
      </c>
      <c r="AN27" s="31">
        <f t="shared" si="32"/>
        <v>0</v>
      </c>
      <c r="AO27" s="31">
        <f t="shared" si="33"/>
        <v>0</v>
      </c>
      <c r="AP27" s="31">
        <f t="shared" si="34"/>
        <v>0</v>
      </c>
      <c r="AQ27" s="31">
        <f t="shared" si="35"/>
        <v>0</v>
      </c>
      <c r="AR27" s="31">
        <f t="shared" si="36"/>
        <v>0</v>
      </c>
      <c r="AS27" s="31">
        <f t="shared" si="37"/>
        <v>0</v>
      </c>
    </row>
    <row r="28" spans="2:45" ht="29.45" hidden="1" customHeight="1" x14ac:dyDescent="0.25">
      <c r="B28" s="30">
        <f t="shared" si="38"/>
        <v>6</v>
      </c>
      <c r="C28" s="31">
        <f t="shared" si="3"/>
        <v>0</v>
      </c>
      <c r="D28" s="31">
        <f t="shared" si="4"/>
        <v>0</v>
      </c>
      <c r="E28" s="31">
        <f t="shared" si="5"/>
        <v>0</v>
      </c>
      <c r="F28" s="31">
        <f t="shared" si="16"/>
        <v>0</v>
      </c>
      <c r="G28" s="31">
        <f t="shared" si="6"/>
        <v>0</v>
      </c>
      <c r="H28" s="31">
        <f t="shared" si="7"/>
        <v>0</v>
      </c>
      <c r="I28" s="31">
        <f t="shared" si="8"/>
        <v>0</v>
      </c>
      <c r="J28" s="31">
        <f t="shared" si="9"/>
        <v>0</v>
      </c>
      <c r="L28" s="30">
        <f t="shared" si="17"/>
        <v>6</v>
      </c>
      <c r="M28" s="31">
        <f t="shared" si="18"/>
        <v>0</v>
      </c>
      <c r="N28" s="31">
        <f t="shared" si="10"/>
        <v>0</v>
      </c>
      <c r="O28" s="31">
        <f t="shared" si="11"/>
        <v>0</v>
      </c>
      <c r="P28" s="31">
        <f t="shared" si="19"/>
        <v>0</v>
      </c>
      <c r="Q28" s="31">
        <f t="shared" si="12"/>
        <v>0</v>
      </c>
      <c r="R28" s="31">
        <f t="shared" si="13"/>
        <v>0</v>
      </c>
      <c r="S28" s="31">
        <f t="shared" si="14"/>
        <v>0</v>
      </c>
      <c r="T28" s="31">
        <f t="shared" si="15"/>
        <v>0</v>
      </c>
      <c r="AA28" s="30">
        <f t="shared" si="20"/>
        <v>6</v>
      </c>
      <c r="AB28" s="31">
        <f t="shared" si="21"/>
        <v>0</v>
      </c>
      <c r="AC28" s="31">
        <f t="shared" si="22"/>
        <v>0</v>
      </c>
      <c r="AD28" s="31">
        <f t="shared" si="23"/>
        <v>0</v>
      </c>
      <c r="AE28" s="31">
        <f t="shared" si="24"/>
        <v>0</v>
      </c>
      <c r="AF28" s="31">
        <f t="shared" si="25"/>
        <v>0</v>
      </c>
      <c r="AG28" s="31">
        <f t="shared" si="26"/>
        <v>0</v>
      </c>
      <c r="AH28" s="31">
        <f t="shared" si="27"/>
        <v>0</v>
      </c>
      <c r="AI28" s="31">
        <f t="shared" si="28"/>
        <v>0</v>
      </c>
      <c r="AK28" s="30">
        <f t="shared" si="29"/>
        <v>6</v>
      </c>
      <c r="AL28" s="31">
        <f t="shared" si="30"/>
        <v>0</v>
      </c>
      <c r="AM28" s="31">
        <f t="shared" si="31"/>
        <v>0</v>
      </c>
      <c r="AN28" s="31">
        <f t="shared" si="32"/>
        <v>0</v>
      </c>
      <c r="AO28" s="31">
        <f t="shared" si="33"/>
        <v>0</v>
      </c>
      <c r="AP28" s="31">
        <f t="shared" si="34"/>
        <v>0</v>
      </c>
      <c r="AQ28" s="31">
        <f t="shared" si="35"/>
        <v>0</v>
      </c>
      <c r="AR28" s="31">
        <f t="shared" si="36"/>
        <v>0</v>
      </c>
      <c r="AS28" s="31">
        <f t="shared" si="37"/>
        <v>0</v>
      </c>
    </row>
    <row r="29" spans="2:45" ht="29.45" hidden="1" customHeight="1" x14ac:dyDescent="0.25">
      <c r="B29" s="30">
        <f t="shared" si="38"/>
        <v>7</v>
      </c>
      <c r="C29" s="31">
        <f t="shared" si="3"/>
        <v>0</v>
      </c>
      <c r="D29" s="31">
        <f t="shared" si="4"/>
        <v>0</v>
      </c>
      <c r="E29" s="31">
        <f t="shared" si="5"/>
        <v>0</v>
      </c>
      <c r="F29" s="31">
        <f t="shared" si="16"/>
        <v>0</v>
      </c>
      <c r="G29" s="31">
        <f t="shared" si="6"/>
        <v>0</v>
      </c>
      <c r="H29" s="31">
        <f t="shared" si="7"/>
        <v>0</v>
      </c>
      <c r="I29" s="31">
        <f t="shared" si="8"/>
        <v>0</v>
      </c>
      <c r="J29" s="31">
        <f t="shared" si="9"/>
        <v>0</v>
      </c>
      <c r="L29" s="30">
        <f t="shared" si="17"/>
        <v>7</v>
      </c>
      <c r="M29" s="31">
        <f t="shared" si="18"/>
        <v>0</v>
      </c>
      <c r="N29" s="31">
        <f t="shared" si="10"/>
        <v>0</v>
      </c>
      <c r="O29" s="31">
        <f t="shared" si="11"/>
        <v>0</v>
      </c>
      <c r="P29" s="31">
        <f t="shared" si="19"/>
        <v>0</v>
      </c>
      <c r="Q29" s="31">
        <f t="shared" si="12"/>
        <v>0</v>
      </c>
      <c r="R29" s="31">
        <f t="shared" si="13"/>
        <v>0</v>
      </c>
      <c r="S29" s="31">
        <f t="shared" si="14"/>
        <v>0</v>
      </c>
      <c r="T29" s="31">
        <f t="shared" si="15"/>
        <v>0</v>
      </c>
      <c r="AA29" s="30">
        <f t="shared" si="20"/>
        <v>7</v>
      </c>
      <c r="AB29" s="31">
        <f t="shared" si="21"/>
        <v>0</v>
      </c>
      <c r="AC29" s="31">
        <f t="shared" si="22"/>
        <v>0</v>
      </c>
      <c r="AD29" s="31">
        <f t="shared" si="23"/>
        <v>0</v>
      </c>
      <c r="AE29" s="31">
        <f t="shared" si="24"/>
        <v>0</v>
      </c>
      <c r="AF29" s="31">
        <f t="shared" si="25"/>
        <v>0</v>
      </c>
      <c r="AG29" s="31">
        <f t="shared" si="26"/>
        <v>0</v>
      </c>
      <c r="AH29" s="31">
        <f t="shared" si="27"/>
        <v>0</v>
      </c>
      <c r="AI29" s="31">
        <f t="shared" si="28"/>
        <v>0</v>
      </c>
      <c r="AK29" s="30">
        <f t="shared" si="29"/>
        <v>7</v>
      </c>
      <c r="AL29" s="31">
        <f t="shared" si="30"/>
        <v>0</v>
      </c>
      <c r="AM29" s="31">
        <f t="shared" si="31"/>
        <v>0</v>
      </c>
      <c r="AN29" s="31">
        <f t="shared" si="32"/>
        <v>0</v>
      </c>
      <c r="AO29" s="31">
        <f t="shared" si="33"/>
        <v>0</v>
      </c>
      <c r="AP29" s="31">
        <f t="shared" si="34"/>
        <v>0</v>
      </c>
      <c r="AQ29" s="31">
        <f t="shared" si="35"/>
        <v>0</v>
      </c>
      <c r="AR29" s="31">
        <f t="shared" si="36"/>
        <v>0</v>
      </c>
      <c r="AS29" s="31">
        <f t="shared" si="37"/>
        <v>0</v>
      </c>
    </row>
    <row r="30" spans="2:45" ht="29.45" hidden="1" customHeight="1" x14ac:dyDescent="0.25">
      <c r="B30" s="30"/>
      <c r="C30" s="31"/>
      <c r="D30" s="31"/>
      <c r="E30" s="31"/>
      <c r="F30" s="31"/>
      <c r="G30" s="31"/>
      <c r="H30" s="31"/>
      <c r="I30" s="31"/>
      <c r="J30" s="31"/>
      <c r="L30" s="30"/>
      <c r="M30" s="31">
        <f t="shared" si="18"/>
        <v>0</v>
      </c>
      <c r="N30" s="31">
        <f t="shared" si="10"/>
        <v>0</v>
      </c>
      <c r="O30" s="31">
        <f t="shared" si="11"/>
        <v>0</v>
      </c>
      <c r="P30" s="31">
        <f t="shared" si="19"/>
        <v>0</v>
      </c>
      <c r="Q30" s="31">
        <f t="shared" si="12"/>
        <v>0</v>
      </c>
      <c r="R30" s="31">
        <f t="shared" si="13"/>
        <v>0</v>
      </c>
      <c r="S30" s="31">
        <f t="shared" si="14"/>
        <v>0</v>
      </c>
      <c r="T30" s="31">
        <f t="shared" si="15"/>
        <v>0</v>
      </c>
      <c r="AA30" s="30"/>
      <c r="AB30" s="31">
        <f t="shared" si="21"/>
        <v>0</v>
      </c>
      <c r="AC30" s="31">
        <f t="shared" si="22"/>
        <v>0</v>
      </c>
      <c r="AD30" s="31">
        <f t="shared" si="23"/>
        <v>0</v>
      </c>
      <c r="AE30" s="31">
        <f t="shared" si="24"/>
        <v>0</v>
      </c>
      <c r="AF30" s="31">
        <f t="shared" si="25"/>
        <v>0</v>
      </c>
      <c r="AG30" s="31">
        <f t="shared" si="26"/>
        <v>0</v>
      </c>
      <c r="AH30" s="31">
        <f t="shared" si="27"/>
        <v>0</v>
      </c>
      <c r="AI30" s="31">
        <f t="shared" si="28"/>
        <v>0</v>
      </c>
      <c r="AK30" s="30"/>
      <c r="AL30" s="31">
        <f t="shared" si="30"/>
        <v>0</v>
      </c>
      <c r="AM30" s="31">
        <f t="shared" si="31"/>
        <v>0</v>
      </c>
      <c r="AN30" s="31">
        <f t="shared" si="32"/>
        <v>0</v>
      </c>
      <c r="AO30" s="31">
        <f t="shared" si="33"/>
        <v>0</v>
      </c>
      <c r="AP30" s="31">
        <f t="shared" si="34"/>
        <v>0</v>
      </c>
      <c r="AQ30" s="31">
        <f t="shared" si="35"/>
        <v>0</v>
      </c>
      <c r="AR30" s="31">
        <f t="shared" si="36"/>
        <v>0</v>
      </c>
      <c r="AS30" s="31">
        <f t="shared" si="37"/>
        <v>0</v>
      </c>
    </row>
    <row r="31" spans="2:45" ht="29.45" hidden="1" customHeight="1" x14ac:dyDescent="0.25">
      <c r="B31" s="30">
        <f>B29+1</f>
        <v>8</v>
      </c>
      <c r="C31" s="31">
        <f t="shared" ref="C31:C36" si="39">IF($C14="FR",$B15-$B14,0)</f>
        <v>0</v>
      </c>
      <c r="D31" s="31">
        <f t="shared" ref="D31:D36" si="40">IF($C14="MATHS",$B15-$B14,0)</f>
        <v>0</v>
      </c>
      <c r="E31" s="31">
        <f t="shared" ref="E31:E36" si="41">IF($C14="LVE",$B15-$B14,0)</f>
        <v>0</v>
      </c>
      <c r="F31" s="31">
        <f t="shared" ref="F31:F36" si="42">IF($C14="SC",$B15-$B14,0)</f>
        <v>0</v>
      </c>
      <c r="G31" s="31">
        <f t="shared" ref="G31:G36" si="43">IF($C14="ARTS",$B15-$B14,0)</f>
        <v>0</v>
      </c>
      <c r="H31" s="31">
        <f t="shared" ref="H31:H36" si="44">IF($C14="H-G-EMC",$B15-$B14,0)</f>
        <v>0</v>
      </c>
      <c r="I31" s="31">
        <f t="shared" ref="I31:I36" si="45">IF($C14="EPS",$B15-$B14,0)</f>
        <v>0</v>
      </c>
      <c r="J31" s="31">
        <f t="shared" ref="J31:J36" si="46">IF($C14="RÉCRÉ",$B15-$B14,0)</f>
        <v>0</v>
      </c>
      <c r="L31" s="30">
        <f>L29+1</f>
        <v>8</v>
      </c>
      <c r="M31" s="31">
        <f t="shared" si="18"/>
        <v>0</v>
      </c>
      <c r="N31" s="31">
        <f t="shared" si="10"/>
        <v>0</v>
      </c>
      <c r="O31" s="31">
        <f t="shared" si="11"/>
        <v>0</v>
      </c>
      <c r="P31" s="31">
        <f t="shared" si="19"/>
        <v>0</v>
      </c>
      <c r="Q31" s="31">
        <f t="shared" si="12"/>
        <v>0</v>
      </c>
      <c r="R31" s="31">
        <f t="shared" si="13"/>
        <v>0</v>
      </c>
      <c r="S31" s="31">
        <f t="shared" si="14"/>
        <v>0</v>
      </c>
      <c r="T31" s="31">
        <f t="shared" si="15"/>
        <v>0</v>
      </c>
      <c r="AA31" s="30">
        <f>AA29+1</f>
        <v>8</v>
      </c>
      <c r="AB31" s="31">
        <f t="shared" si="21"/>
        <v>0</v>
      </c>
      <c r="AC31" s="31">
        <f t="shared" si="22"/>
        <v>0</v>
      </c>
      <c r="AD31" s="31">
        <f t="shared" si="23"/>
        <v>0</v>
      </c>
      <c r="AE31" s="31">
        <f t="shared" si="24"/>
        <v>0</v>
      </c>
      <c r="AF31" s="31">
        <f t="shared" si="25"/>
        <v>0</v>
      </c>
      <c r="AG31" s="31">
        <f t="shared" si="26"/>
        <v>0</v>
      </c>
      <c r="AH31" s="31">
        <f t="shared" si="27"/>
        <v>0</v>
      </c>
      <c r="AI31" s="31">
        <f t="shared" si="28"/>
        <v>0</v>
      </c>
      <c r="AK31" s="30">
        <f>AK29+1</f>
        <v>8</v>
      </c>
      <c r="AL31" s="31">
        <f t="shared" si="30"/>
        <v>0</v>
      </c>
      <c r="AM31" s="31">
        <f t="shared" si="31"/>
        <v>0</v>
      </c>
      <c r="AN31" s="31">
        <f t="shared" si="32"/>
        <v>0</v>
      </c>
      <c r="AO31" s="31">
        <f t="shared" si="33"/>
        <v>0</v>
      </c>
      <c r="AP31" s="31">
        <f t="shared" si="34"/>
        <v>0</v>
      </c>
      <c r="AQ31" s="31">
        <f t="shared" si="35"/>
        <v>0</v>
      </c>
      <c r="AR31" s="31">
        <f t="shared" si="36"/>
        <v>0</v>
      </c>
      <c r="AS31" s="31">
        <f t="shared" si="37"/>
        <v>0</v>
      </c>
    </row>
    <row r="32" spans="2:45" ht="29.45" hidden="1" customHeight="1" x14ac:dyDescent="0.25">
      <c r="B32" s="30">
        <f t="shared" si="38"/>
        <v>9</v>
      </c>
      <c r="C32" s="31">
        <f t="shared" si="39"/>
        <v>0</v>
      </c>
      <c r="D32" s="31">
        <f t="shared" si="40"/>
        <v>0</v>
      </c>
      <c r="E32" s="31">
        <f t="shared" si="41"/>
        <v>0</v>
      </c>
      <c r="F32" s="31">
        <f t="shared" si="42"/>
        <v>0</v>
      </c>
      <c r="G32" s="31">
        <f t="shared" si="43"/>
        <v>0</v>
      </c>
      <c r="H32" s="31">
        <f t="shared" si="44"/>
        <v>0</v>
      </c>
      <c r="I32" s="31">
        <f t="shared" si="45"/>
        <v>0</v>
      </c>
      <c r="J32" s="31">
        <f t="shared" si="46"/>
        <v>0</v>
      </c>
      <c r="L32" s="30">
        <f>L31+1</f>
        <v>9</v>
      </c>
      <c r="M32" s="31">
        <f t="shared" si="18"/>
        <v>0</v>
      </c>
      <c r="N32" s="31">
        <f t="shared" si="10"/>
        <v>0</v>
      </c>
      <c r="O32" s="31">
        <f t="shared" si="11"/>
        <v>0</v>
      </c>
      <c r="P32" s="31">
        <f t="shared" si="19"/>
        <v>0</v>
      </c>
      <c r="Q32" s="31">
        <f t="shared" si="12"/>
        <v>0</v>
      </c>
      <c r="R32" s="31">
        <f t="shared" si="13"/>
        <v>0</v>
      </c>
      <c r="S32" s="31">
        <f t="shared" si="14"/>
        <v>0</v>
      </c>
      <c r="T32" s="31">
        <f t="shared" si="15"/>
        <v>0</v>
      </c>
      <c r="AA32" s="30">
        <f>AA31+1</f>
        <v>9</v>
      </c>
      <c r="AB32" s="31">
        <f t="shared" si="21"/>
        <v>0</v>
      </c>
      <c r="AC32" s="31">
        <f t="shared" si="22"/>
        <v>0</v>
      </c>
      <c r="AD32" s="31">
        <f t="shared" si="23"/>
        <v>0</v>
      </c>
      <c r="AE32" s="31">
        <f t="shared" si="24"/>
        <v>0</v>
      </c>
      <c r="AF32" s="31">
        <f t="shared" si="25"/>
        <v>0</v>
      </c>
      <c r="AG32" s="31">
        <f t="shared" si="26"/>
        <v>0</v>
      </c>
      <c r="AH32" s="31">
        <f t="shared" si="27"/>
        <v>0</v>
      </c>
      <c r="AI32" s="31">
        <f t="shared" si="28"/>
        <v>0</v>
      </c>
      <c r="AK32" s="30">
        <f>AK31+1</f>
        <v>9</v>
      </c>
      <c r="AL32" s="31">
        <f t="shared" si="30"/>
        <v>0</v>
      </c>
      <c r="AM32" s="31">
        <f t="shared" si="31"/>
        <v>0</v>
      </c>
      <c r="AN32" s="31">
        <f t="shared" si="32"/>
        <v>0</v>
      </c>
      <c r="AO32" s="31">
        <f t="shared" si="33"/>
        <v>0</v>
      </c>
      <c r="AP32" s="31">
        <f t="shared" si="34"/>
        <v>0</v>
      </c>
      <c r="AQ32" s="31">
        <f t="shared" si="35"/>
        <v>0</v>
      </c>
      <c r="AR32" s="31">
        <f t="shared" si="36"/>
        <v>0</v>
      </c>
      <c r="AS32" s="31">
        <f t="shared" si="37"/>
        <v>0</v>
      </c>
    </row>
    <row r="33" spans="2:45" ht="29.45" hidden="1" customHeight="1" x14ac:dyDescent="0.25">
      <c r="B33" s="30">
        <f t="shared" si="38"/>
        <v>10</v>
      </c>
      <c r="C33" s="31">
        <f t="shared" si="39"/>
        <v>0</v>
      </c>
      <c r="D33" s="31">
        <f t="shared" si="40"/>
        <v>0</v>
      </c>
      <c r="E33" s="31">
        <f t="shared" si="41"/>
        <v>0</v>
      </c>
      <c r="F33" s="31">
        <f t="shared" si="42"/>
        <v>0</v>
      </c>
      <c r="G33" s="31">
        <f t="shared" si="43"/>
        <v>0</v>
      </c>
      <c r="H33" s="31">
        <f t="shared" si="44"/>
        <v>0</v>
      </c>
      <c r="I33" s="31">
        <f t="shared" si="45"/>
        <v>0</v>
      </c>
      <c r="J33" s="31">
        <f t="shared" si="46"/>
        <v>0</v>
      </c>
      <c r="L33" s="30">
        <f>L32+1</f>
        <v>10</v>
      </c>
      <c r="M33" s="31">
        <f t="shared" si="18"/>
        <v>0</v>
      </c>
      <c r="N33" s="31">
        <f t="shared" si="10"/>
        <v>0</v>
      </c>
      <c r="O33" s="31">
        <f t="shared" si="11"/>
        <v>0</v>
      </c>
      <c r="P33" s="31">
        <f t="shared" si="19"/>
        <v>0</v>
      </c>
      <c r="Q33" s="31">
        <f t="shared" si="12"/>
        <v>0</v>
      </c>
      <c r="R33" s="31">
        <f t="shared" si="13"/>
        <v>0</v>
      </c>
      <c r="S33" s="31">
        <f t="shared" si="14"/>
        <v>0</v>
      </c>
      <c r="T33" s="31">
        <f t="shared" si="15"/>
        <v>0</v>
      </c>
      <c r="AA33" s="30">
        <f>AA32+1</f>
        <v>10</v>
      </c>
      <c r="AB33" s="31">
        <f t="shared" si="21"/>
        <v>0</v>
      </c>
      <c r="AC33" s="31">
        <f t="shared" si="22"/>
        <v>0</v>
      </c>
      <c r="AD33" s="31">
        <f t="shared" si="23"/>
        <v>0</v>
      </c>
      <c r="AE33" s="31">
        <f t="shared" si="24"/>
        <v>0</v>
      </c>
      <c r="AF33" s="31">
        <f t="shared" si="25"/>
        <v>0</v>
      </c>
      <c r="AG33" s="31">
        <f t="shared" si="26"/>
        <v>0</v>
      </c>
      <c r="AH33" s="31">
        <f t="shared" si="27"/>
        <v>0</v>
      </c>
      <c r="AI33" s="31">
        <f t="shared" si="28"/>
        <v>0</v>
      </c>
      <c r="AK33" s="30">
        <f>AK32+1</f>
        <v>10</v>
      </c>
      <c r="AL33" s="31">
        <f t="shared" si="30"/>
        <v>0</v>
      </c>
      <c r="AM33" s="31">
        <f t="shared" si="31"/>
        <v>0</v>
      </c>
      <c r="AN33" s="31">
        <f t="shared" si="32"/>
        <v>0</v>
      </c>
      <c r="AO33" s="31">
        <f t="shared" si="33"/>
        <v>0</v>
      </c>
      <c r="AP33" s="31">
        <f t="shared" si="34"/>
        <v>0</v>
      </c>
      <c r="AQ33" s="31">
        <f t="shared" si="35"/>
        <v>0</v>
      </c>
      <c r="AR33" s="31">
        <f t="shared" si="36"/>
        <v>0</v>
      </c>
      <c r="AS33" s="31">
        <f t="shared" si="37"/>
        <v>0</v>
      </c>
    </row>
    <row r="34" spans="2:45" ht="29.45" hidden="1" customHeight="1" x14ac:dyDescent="0.25">
      <c r="B34" s="30">
        <f t="shared" si="38"/>
        <v>11</v>
      </c>
      <c r="C34" s="31">
        <f t="shared" si="39"/>
        <v>0</v>
      </c>
      <c r="D34" s="31">
        <f t="shared" si="40"/>
        <v>0</v>
      </c>
      <c r="E34" s="31">
        <f t="shared" si="41"/>
        <v>0</v>
      </c>
      <c r="F34" s="31">
        <f t="shared" si="42"/>
        <v>0</v>
      </c>
      <c r="G34" s="31">
        <f t="shared" si="43"/>
        <v>0</v>
      </c>
      <c r="H34" s="31">
        <f t="shared" si="44"/>
        <v>0</v>
      </c>
      <c r="I34" s="31">
        <f t="shared" si="45"/>
        <v>0</v>
      </c>
      <c r="J34" s="31">
        <f t="shared" si="46"/>
        <v>0</v>
      </c>
      <c r="L34" s="30">
        <f>L33+1</f>
        <v>11</v>
      </c>
      <c r="M34" s="31">
        <f t="shared" si="18"/>
        <v>0</v>
      </c>
      <c r="N34" s="31">
        <f t="shared" si="10"/>
        <v>0</v>
      </c>
      <c r="O34" s="31">
        <f t="shared" si="11"/>
        <v>0</v>
      </c>
      <c r="P34" s="31">
        <f t="shared" si="19"/>
        <v>0</v>
      </c>
      <c r="Q34" s="31">
        <f t="shared" si="12"/>
        <v>0</v>
      </c>
      <c r="R34" s="31">
        <f t="shared" si="13"/>
        <v>0</v>
      </c>
      <c r="S34" s="31">
        <f t="shared" si="14"/>
        <v>0</v>
      </c>
      <c r="T34" s="31">
        <f t="shared" si="15"/>
        <v>0</v>
      </c>
      <c r="AA34" s="30">
        <f>AA33+1</f>
        <v>11</v>
      </c>
      <c r="AB34" s="31">
        <f t="shared" si="21"/>
        <v>0</v>
      </c>
      <c r="AC34" s="31">
        <f t="shared" si="22"/>
        <v>0</v>
      </c>
      <c r="AD34" s="31">
        <f t="shared" si="23"/>
        <v>0</v>
      </c>
      <c r="AE34" s="31">
        <f t="shared" si="24"/>
        <v>0</v>
      </c>
      <c r="AF34" s="31">
        <f t="shared" si="25"/>
        <v>0</v>
      </c>
      <c r="AG34" s="31">
        <f t="shared" si="26"/>
        <v>0</v>
      </c>
      <c r="AH34" s="31">
        <f t="shared" si="27"/>
        <v>0</v>
      </c>
      <c r="AI34" s="31">
        <f t="shared" si="28"/>
        <v>0</v>
      </c>
      <c r="AK34" s="30">
        <f>AK33+1</f>
        <v>11</v>
      </c>
      <c r="AL34" s="31">
        <f t="shared" si="30"/>
        <v>0</v>
      </c>
      <c r="AM34" s="31">
        <f t="shared" si="31"/>
        <v>0</v>
      </c>
      <c r="AN34" s="31">
        <f t="shared" si="32"/>
        <v>0</v>
      </c>
      <c r="AO34" s="31">
        <f t="shared" si="33"/>
        <v>0</v>
      </c>
      <c r="AP34" s="31">
        <f t="shared" si="34"/>
        <v>0</v>
      </c>
      <c r="AQ34" s="31">
        <f t="shared" si="35"/>
        <v>0</v>
      </c>
      <c r="AR34" s="31">
        <f t="shared" si="36"/>
        <v>0</v>
      </c>
      <c r="AS34" s="31">
        <f t="shared" si="37"/>
        <v>0</v>
      </c>
    </row>
    <row r="35" spans="2:45" ht="29.45" hidden="1" customHeight="1" x14ac:dyDescent="0.25">
      <c r="B35" s="30">
        <f t="shared" si="38"/>
        <v>12</v>
      </c>
      <c r="C35" s="31">
        <f t="shared" si="39"/>
        <v>0</v>
      </c>
      <c r="D35" s="31">
        <f t="shared" si="40"/>
        <v>0</v>
      </c>
      <c r="E35" s="31">
        <f t="shared" si="41"/>
        <v>0</v>
      </c>
      <c r="F35" s="31">
        <f t="shared" si="42"/>
        <v>0</v>
      </c>
      <c r="G35" s="31">
        <f t="shared" si="43"/>
        <v>0</v>
      </c>
      <c r="H35" s="31">
        <f t="shared" si="44"/>
        <v>0</v>
      </c>
      <c r="I35" s="31">
        <f t="shared" si="45"/>
        <v>0</v>
      </c>
      <c r="J35" s="31">
        <f t="shared" si="46"/>
        <v>0</v>
      </c>
      <c r="L35" s="30">
        <f>L34+1</f>
        <v>12</v>
      </c>
      <c r="M35" s="31">
        <f t="shared" si="18"/>
        <v>0</v>
      </c>
      <c r="N35" s="31">
        <f t="shared" si="10"/>
        <v>0</v>
      </c>
      <c r="O35" s="31">
        <f t="shared" si="11"/>
        <v>0</v>
      </c>
      <c r="P35" s="31">
        <f t="shared" si="19"/>
        <v>0</v>
      </c>
      <c r="Q35" s="31">
        <f t="shared" si="12"/>
        <v>0</v>
      </c>
      <c r="R35" s="31">
        <f t="shared" si="13"/>
        <v>0</v>
      </c>
      <c r="S35" s="31">
        <f t="shared" si="14"/>
        <v>0</v>
      </c>
      <c r="T35" s="31">
        <f t="shared" si="15"/>
        <v>0</v>
      </c>
      <c r="AA35" s="30">
        <f>AA34+1</f>
        <v>12</v>
      </c>
      <c r="AB35" s="31">
        <f t="shared" si="21"/>
        <v>0</v>
      </c>
      <c r="AC35" s="31">
        <f t="shared" si="22"/>
        <v>0</v>
      </c>
      <c r="AD35" s="31">
        <f t="shared" si="23"/>
        <v>0</v>
      </c>
      <c r="AE35" s="31">
        <f t="shared" si="24"/>
        <v>0</v>
      </c>
      <c r="AF35" s="31">
        <f t="shared" si="25"/>
        <v>0</v>
      </c>
      <c r="AG35" s="31">
        <f t="shared" si="26"/>
        <v>0</v>
      </c>
      <c r="AH35" s="31">
        <f t="shared" si="27"/>
        <v>0</v>
      </c>
      <c r="AI35" s="31">
        <f t="shared" si="28"/>
        <v>0</v>
      </c>
      <c r="AK35" s="30">
        <f>AK34+1</f>
        <v>12</v>
      </c>
      <c r="AL35" s="31">
        <f t="shared" si="30"/>
        <v>0</v>
      </c>
      <c r="AM35" s="31">
        <f t="shared" si="31"/>
        <v>0</v>
      </c>
      <c r="AN35" s="31">
        <f t="shared" si="32"/>
        <v>0</v>
      </c>
      <c r="AO35" s="31">
        <f t="shared" si="33"/>
        <v>0</v>
      </c>
      <c r="AP35" s="31">
        <f t="shared" si="34"/>
        <v>0</v>
      </c>
      <c r="AQ35" s="31">
        <f t="shared" si="35"/>
        <v>0</v>
      </c>
      <c r="AR35" s="31">
        <f t="shared" si="36"/>
        <v>0</v>
      </c>
      <c r="AS35" s="31">
        <f t="shared" si="37"/>
        <v>0</v>
      </c>
    </row>
    <row r="36" spans="2:45" ht="29.45" hidden="1" customHeight="1" x14ac:dyDescent="0.25">
      <c r="B36" s="30">
        <f t="shared" si="38"/>
        <v>13</v>
      </c>
      <c r="C36" s="31">
        <f t="shared" si="39"/>
        <v>0</v>
      </c>
      <c r="D36" s="31">
        <f t="shared" si="40"/>
        <v>0</v>
      </c>
      <c r="E36" s="31">
        <f t="shared" si="41"/>
        <v>0</v>
      </c>
      <c r="F36" s="31">
        <f t="shared" si="42"/>
        <v>0</v>
      </c>
      <c r="G36" s="31">
        <f t="shared" si="43"/>
        <v>0</v>
      </c>
      <c r="H36" s="31">
        <f t="shared" si="44"/>
        <v>0</v>
      </c>
      <c r="I36" s="31">
        <f t="shared" si="45"/>
        <v>0</v>
      </c>
      <c r="J36" s="31">
        <f t="shared" si="46"/>
        <v>0</v>
      </c>
      <c r="L36" s="30">
        <f>L35+1</f>
        <v>13</v>
      </c>
      <c r="M36" s="31">
        <f t="shared" si="18"/>
        <v>0</v>
      </c>
      <c r="N36" s="31">
        <f t="shared" si="10"/>
        <v>0</v>
      </c>
      <c r="O36" s="31">
        <f t="shared" si="11"/>
        <v>0</v>
      </c>
      <c r="P36" s="31">
        <f t="shared" si="19"/>
        <v>0</v>
      </c>
      <c r="Q36" s="31">
        <f t="shared" si="12"/>
        <v>0</v>
      </c>
      <c r="R36" s="31">
        <f t="shared" si="13"/>
        <v>0</v>
      </c>
      <c r="S36" s="31">
        <f t="shared" si="14"/>
        <v>0</v>
      </c>
      <c r="T36" s="31">
        <f t="shared" si="15"/>
        <v>0</v>
      </c>
      <c r="AA36" s="30">
        <f>AA35+1</f>
        <v>13</v>
      </c>
      <c r="AB36" s="31">
        <f t="shared" si="21"/>
        <v>0</v>
      </c>
      <c r="AC36" s="31">
        <f t="shared" si="22"/>
        <v>0</v>
      </c>
      <c r="AD36" s="31">
        <f t="shared" si="23"/>
        <v>0</v>
      </c>
      <c r="AE36" s="31">
        <f t="shared" si="24"/>
        <v>0</v>
      </c>
      <c r="AF36" s="31">
        <f t="shared" si="25"/>
        <v>0</v>
      </c>
      <c r="AG36" s="31">
        <f t="shared" si="26"/>
        <v>0</v>
      </c>
      <c r="AH36" s="31">
        <f t="shared" si="27"/>
        <v>0</v>
      </c>
      <c r="AI36" s="31">
        <f t="shared" si="28"/>
        <v>0</v>
      </c>
      <c r="AK36" s="30">
        <f>AK35+1</f>
        <v>13</v>
      </c>
      <c r="AL36" s="31">
        <f t="shared" si="30"/>
        <v>0</v>
      </c>
      <c r="AM36" s="31">
        <f t="shared" si="31"/>
        <v>0</v>
      </c>
      <c r="AN36" s="31">
        <f t="shared" si="32"/>
        <v>0</v>
      </c>
      <c r="AO36" s="31">
        <f t="shared" si="33"/>
        <v>0</v>
      </c>
      <c r="AP36" s="31">
        <f t="shared" si="34"/>
        <v>0</v>
      </c>
      <c r="AQ36" s="31">
        <f t="shared" si="35"/>
        <v>0</v>
      </c>
      <c r="AR36" s="31">
        <f t="shared" si="36"/>
        <v>0</v>
      </c>
      <c r="AS36" s="31">
        <f t="shared" si="37"/>
        <v>0</v>
      </c>
    </row>
    <row r="37" spans="2:45" ht="29.45" hidden="1" customHeight="1" x14ac:dyDescent="0.25">
      <c r="B37" s="32" t="s">
        <v>21</v>
      </c>
      <c r="C37" s="32">
        <f t="shared" ref="C37:J37" si="47">SUM(C23:C36)</f>
        <v>1.041666666666663E-2</v>
      </c>
      <c r="D37" s="32">
        <f t="shared" si="47"/>
        <v>0</v>
      </c>
      <c r="E37" s="32">
        <f t="shared" si="47"/>
        <v>0</v>
      </c>
      <c r="F37" s="32">
        <f t="shared" si="47"/>
        <v>0</v>
      </c>
      <c r="G37" s="32">
        <f t="shared" si="47"/>
        <v>0</v>
      </c>
      <c r="H37" s="32">
        <f t="shared" si="47"/>
        <v>0</v>
      </c>
      <c r="I37" s="32">
        <f t="shared" si="47"/>
        <v>0</v>
      </c>
      <c r="J37" s="32">
        <f t="shared" si="47"/>
        <v>0</v>
      </c>
      <c r="L37" s="32" t="s">
        <v>21</v>
      </c>
      <c r="M37" s="32">
        <f>SUM(M23:M36)</f>
        <v>0</v>
      </c>
      <c r="N37" s="32">
        <f>SUM(N23:N36)</f>
        <v>0</v>
      </c>
      <c r="O37" s="32">
        <f t="shared" ref="O37:T37" si="48">SUM(O23:O36)</f>
        <v>0</v>
      </c>
      <c r="P37" s="32">
        <f t="shared" si="48"/>
        <v>0</v>
      </c>
      <c r="Q37" s="32">
        <f t="shared" si="48"/>
        <v>0</v>
      </c>
      <c r="R37" s="32">
        <f t="shared" si="48"/>
        <v>0</v>
      </c>
      <c r="S37" s="32">
        <f t="shared" si="48"/>
        <v>0</v>
      </c>
      <c r="T37" s="32">
        <f t="shared" si="48"/>
        <v>0</v>
      </c>
      <c r="AA37" s="32" t="s">
        <v>21</v>
      </c>
      <c r="AB37" s="32">
        <f>SUM(AB23:AB36)</f>
        <v>0</v>
      </c>
      <c r="AC37" s="32">
        <f>SUM(AC23:AC36)</f>
        <v>0</v>
      </c>
      <c r="AD37" s="32">
        <f t="shared" ref="AD37:AI37" si="49">SUM(AD23:AD36)</f>
        <v>0</v>
      </c>
      <c r="AE37" s="32">
        <f t="shared" si="49"/>
        <v>0</v>
      </c>
      <c r="AF37" s="32">
        <f t="shared" si="49"/>
        <v>0</v>
      </c>
      <c r="AG37" s="32">
        <f t="shared" si="49"/>
        <v>0</v>
      </c>
      <c r="AH37" s="32">
        <f t="shared" si="49"/>
        <v>0</v>
      </c>
      <c r="AI37" s="32">
        <f t="shared" si="49"/>
        <v>0</v>
      </c>
      <c r="AK37" s="32" t="s">
        <v>21</v>
      </c>
      <c r="AL37" s="32">
        <f>SUM(AL23:AL36)</f>
        <v>0</v>
      </c>
      <c r="AM37" s="32">
        <f>SUM(AM23:AM36)</f>
        <v>0</v>
      </c>
      <c r="AN37" s="32">
        <f t="shared" ref="AN37:AS37" si="50">SUM(AN23:AN36)</f>
        <v>0</v>
      </c>
      <c r="AO37" s="32">
        <f t="shared" si="50"/>
        <v>0</v>
      </c>
      <c r="AP37" s="32">
        <f t="shared" si="50"/>
        <v>0</v>
      </c>
      <c r="AQ37" s="32">
        <f t="shared" si="50"/>
        <v>0</v>
      </c>
      <c r="AR37" s="32">
        <f t="shared" si="50"/>
        <v>0</v>
      </c>
      <c r="AS37" s="32">
        <f t="shared" si="50"/>
        <v>0</v>
      </c>
    </row>
    <row r="38" spans="2:45" ht="29.45" hidden="1" customHeight="1" x14ac:dyDescent="0.25">
      <c r="C38" s="10"/>
      <c r="I38" s="7" t="s">
        <v>22</v>
      </c>
      <c r="J38" s="10">
        <f>SUM(C37:J37)</f>
        <v>1.041666666666663E-2</v>
      </c>
      <c r="L38" s="6"/>
      <c r="S38" s="7" t="s">
        <v>22</v>
      </c>
      <c r="T38" s="10">
        <f>SUM(M37:T37)</f>
        <v>0</v>
      </c>
      <c r="AA38" s="6"/>
      <c r="AH38" s="7" t="s">
        <v>22</v>
      </c>
      <c r="AI38" s="10">
        <f>SUM(AB37:AI37)</f>
        <v>0</v>
      </c>
      <c r="AK38" s="6"/>
      <c r="AR38" s="7" t="s">
        <v>22</v>
      </c>
      <c r="AS38" s="10">
        <f>SUM(AL37:AS37)</f>
        <v>0</v>
      </c>
    </row>
    <row r="39" spans="2:45" ht="29.45" hidden="1" customHeight="1" x14ac:dyDescent="0.25">
      <c r="C39" s="10"/>
    </row>
    <row r="40" spans="2:45" ht="29.45" customHeight="1" thickTop="1" x14ac:dyDescent="0.25">
      <c r="C40" s="10"/>
    </row>
    <row r="41" spans="2:45" ht="29.45" customHeight="1" x14ac:dyDescent="0.25">
      <c r="C41" s="10"/>
    </row>
    <row r="42" spans="2:45" ht="29.45" customHeight="1" x14ac:dyDescent="0.25">
      <c r="C42" s="10"/>
    </row>
    <row r="43" spans="2:45" ht="29.45" customHeight="1" x14ac:dyDescent="0.25">
      <c r="C43" s="10"/>
    </row>
    <row r="44" spans="2:45" ht="29.45" customHeight="1" x14ac:dyDescent="0.25">
      <c r="C44" s="10"/>
    </row>
    <row r="45" spans="2:45" ht="29.45" customHeight="1" x14ac:dyDescent="0.25">
      <c r="C45" s="10"/>
    </row>
    <row r="46" spans="2:45" ht="29.45" customHeight="1" x14ac:dyDescent="0.25">
      <c r="C46" s="10"/>
    </row>
    <row r="47" spans="2:45" ht="29.45" customHeight="1" x14ac:dyDescent="0.25">
      <c r="C47" s="10"/>
    </row>
    <row r="48" spans="2:45" ht="29.45" customHeight="1" x14ac:dyDescent="0.25">
      <c r="C48" s="10"/>
    </row>
    <row r="49" spans="2:3" ht="29.45" customHeight="1" x14ac:dyDescent="0.25">
      <c r="C49" s="10"/>
    </row>
    <row r="50" spans="2:3" ht="29.45" customHeight="1" x14ac:dyDescent="0.25">
      <c r="C50" s="10"/>
    </row>
    <row r="51" spans="2:3" ht="29.45" customHeight="1" x14ac:dyDescent="0.25">
      <c r="B51" s="7"/>
      <c r="C51" s="10"/>
    </row>
    <row r="52" spans="2:3" ht="29.45" customHeight="1" x14ac:dyDescent="0.25">
      <c r="B52" s="7"/>
      <c r="C52" s="10"/>
    </row>
    <row r="53" spans="2:3" ht="29.45" customHeight="1" x14ac:dyDescent="0.25">
      <c r="B53" s="7"/>
      <c r="C53" s="10"/>
    </row>
    <row r="54" spans="2:3" ht="29.45" customHeight="1" x14ac:dyDescent="0.25">
      <c r="B54" s="7"/>
      <c r="C54" s="10"/>
    </row>
    <row r="55" spans="2:3" ht="29.45" customHeight="1" x14ac:dyDescent="0.25">
      <c r="B55" s="7"/>
      <c r="C55" s="10"/>
    </row>
    <row r="56" spans="2:3" ht="29.45" customHeight="1" x14ac:dyDescent="0.25">
      <c r="B56" s="7"/>
      <c r="C56" s="10"/>
    </row>
    <row r="57" spans="2:3" ht="29.45" customHeight="1" x14ac:dyDescent="0.25">
      <c r="B57" s="7"/>
      <c r="C57" s="10"/>
    </row>
    <row r="58" spans="2:3" ht="29.45" customHeight="1" x14ac:dyDescent="0.25">
      <c r="B58" s="7"/>
      <c r="C58" s="10"/>
    </row>
  </sheetData>
  <sheetProtection algorithmName="SHA-512" hashValue="P0py7CyhLA6k5p1yfKXPu54CyTa+/ZXZ1jgeFbRvkUf0bfB5sem1+ImJ2VQseIYknpdiB4az6A1jL8MnOkTmmg==" saltValue="XSAvdW6oEU90fTC9hqIjXw==" spinCount="100000" sheet="1" objects="1" scenarios="1" selectLockedCells="1" selectUnlockedCells="1"/>
  <mergeCells count="5">
    <mergeCell ref="B21:J21"/>
    <mergeCell ref="L21:T21"/>
    <mergeCell ref="AA21:AI21"/>
    <mergeCell ref="AK21:AS21"/>
    <mergeCell ref="B5:AX5"/>
  </mergeCells>
  <phoneticPr fontId="3" type="noConversion"/>
  <conditionalFormatting sqref="D7:D19">
    <cfRule type="expression" dxfId="80" priority="78" stopIfTrue="1">
      <formula>C7="FR"</formula>
    </cfRule>
    <cfRule type="expression" dxfId="79" priority="79" stopIfTrue="1">
      <formula>C7="MATHS"</formula>
    </cfRule>
    <cfRule type="expression" dxfId="78" priority="80" stopIfTrue="1">
      <formula>C7="H-G-EMC"</formula>
    </cfRule>
  </conditionalFormatting>
  <conditionalFormatting sqref="D7:D19">
    <cfRule type="expression" dxfId="77" priority="77">
      <formula>C7="ARTS"</formula>
    </cfRule>
  </conditionalFormatting>
  <conditionalFormatting sqref="D7:D19">
    <cfRule type="expression" dxfId="76" priority="76">
      <formula>C7="RÉCRÉ"</formula>
    </cfRule>
  </conditionalFormatting>
  <conditionalFormatting sqref="D7:D19">
    <cfRule type="expression" dxfId="75" priority="75">
      <formula>C7="LVE"</formula>
    </cfRule>
  </conditionalFormatting>
  <conditionalFormatting sqref="D7:D19">
    <cfRule type="expression" dxfId="74" priority="73">
      <formula>C7="EPS"</formula>
    </cfRule>
    <cfRule type="expression" dxfId="73" priority="74">
      <formula>C7="SCIENCES"</formula>
    </cfRule>
  </conditionalFormatting>
  <conditionalFormatting sqref="N7:N19">
    <cfRule type="expression" dxfId="72" priority="70" stopIfTrue="1">
      <formula>M7="FR"</formula>
    </cfRule>
    <cfRule type="expression" dxfId="71" priority="71" stopIfTrue="1">
      <formula>M7="MATHS"</formula>
    </cfRule>
    <cfRule type="expression" dxfId="70" priority="72" stopIfTrue="1">
      <formula>M7="H-G-EMC"</formula>
    </cfRule>
  </conditionalFormatting>
  <conditionalFormatting sqref="N7:N19">
    <cfRule type="expression" dxfId="69" priority="69">
      <formula>M7="ARTS"</formula>
    </cfRule>
  </conditionalFormatting>
  <conditionalFormatting sqref="N7:N19">
    <cfRule type="expression" dxfId="68" priority="68">
      <formula>M7="RÉCRÉ"</formula>
    </cfRule>
  </conditionalFormatting>
  <conditionalFormatting sqref="N7:N19">
    <cfRule type="expression" dxfId="67" priority="67">
      <formula>M7="LVE"</formula>
    </cfRule>
  </conditionalFormatting>
  <conditionalFormatting sqref="N7:N19">
    <cfRule type="expression" dxfId="66" priority="65">
      <formula>M7="EPS"</formula>
    </cfRule>
    <cfRule type="expression" dxfId="65" priority="66">
      <formula>M7="SCIENCES"</formula>
    </cfRule>
  </conditionalFormatting>
  <conditionalFormatting sqref="AC7:AC19">
    <cfRule type="expression" dxfId="64" priority="62" stopIfTrue="1">
      <formula>AB7="FR"</formula>
    </cfRule>
    <cfRule type="expression" dxfId="63" priority="63" stopIfTrue="1">
      <formula>AB7="MATHS"</formula>
    </cfRule>
    <cfRule type="expression" dxfId="62" priority="64" stopIfTrue="1">
      <formula>AB7="H-G-EMC"</formula>
    </cfRule>
  </conditionalFormatting>
  <conditionalFormatting sqref="AC7:AC19">
    <cfRule type="expression" dxfId="61" priority="61">
      <formula>AB7="ARTS"</formula>
    </cfRule>
  </conditionalFormatting>
  <conditionalFormatting sqref="AC7:AC19">
    <cfRule type="expression" dxfId="60" priority="60">
      <formula>AB7="RÉCRÉ"</formula>
    </cfRule>
  </conditionalFormatting>
  <conditionalFormatting sqref="AC7:AC19">
    <cfRule type="expression" dxfId="59" priority="59">
      <formula>AB7="LVE"</formula>
    </cfRule>
  </conditionalFormatting>
  <conditionalFormatting sqref="AC7:AC19">
    <cfRule type="expression" dxfId="58" priority="57">
      <formula>AB7="EPS"</formula>
    </cfRule>
    <cfRule type="expression" dxfId="57" priority="58">
      <formula>AB7="SCIENCES"</formula>
    </cfRule>
  </conditionalFormatting>
  <conditionalFormatting sqref="AM7:AM19">
    <cfRule type="expression" dxfId="56" priority="54" stopIfTrue="1">
      <formula>AL7="FR"</formula>
    </cfRule>
    <cfRule type="expression" dxfId="55" priority="55" stopIfTrue="1">
      <formula>AL7="MATHS"</formula>
    </cfRule>
    <cfRule type="expression" dxfId="54" priority="56" stopIfTrue="1">
      <formula>AL7="H-G-EMC"</formula>
    </cfRule>
  </conditionalFormatting>
  <conditionalFormatting sqref="AM7:AM19">
    <cfRule type="expression" dxfId="53" priority="53">
      <formula>AL7="ARTS"</formula>
    </cfRule>
  </conditionalFormatting>
  <conditionalFormatting sqref="AM7:AM19">
    <cfRule type="expression" dxfId="52" priority="52">
      <formula>AL7="RÉCRÉ"</formula>
    </cfRule>
  </conditionalFormatting>
  <conditionalFormatting sqref="AM7:AM19">
    <cfRule type="expression" dxfId="51" priority="51">
      <formula>AL7="LVE"</formula>
    </cfRule>
  </conditionalFormatting>
  <conditionalFormatting sqref="AM7:AM19">
    <cfRule type="expression" dxfId="50" priority="49">
      <formula>AL7="EPS"</formula>
    </cfRule>
    <cfRule type="expression" dxfId="49" priority="50">
      <formula>AL7="SCIENCES"</formula>
    </cfRule>
  </conditionalFormatting>
  <conditionalFormatting sqref="AV7:AV14">
    <cfRule type="expression" dxfId="48" priority="46" stopIfTrue="1">
      <formula>AU7="FR"</formula>
    </cfRule>
    <cfRule type="expression" dxfId="47" priority="47" stopIfTrue="1">
      <formula>AU7="MATHS"</formula>
    </cfRule>
    <cfRule type="expression" dxfId="46" priority="48" stopIfTrue="1">
      <formula>AU7="H-G-EMC"</formula>
    </cfRule>
  </conditionalFormatting>
  <conditionalFormatting sqref="AV7:AV14">
    <cfRule type="expression" dxfId="45" priority="45">
      <formula>AU7="ARTS"</formula>
    </cfRule>
  </conditionalFormatting>
  <conditionalFormatting sqref="AV7:AV14">
    <cfRule type="expression" dxfId="44" priority="44">
      <formula>AU7="RÉCRÉ"</formula>
    </cfRule>
  </conditionalFormatting>
  <conditionalFormatting sqref="AV7:AV14">
    <cfRule type="expression" dxfId="43" priority="43">
      <formula>AU7="LVE"</formula>
    </cfRule>
  </conditionalFormatting>
  <conditionalFormatting sqref="AV7:AV14">
    <cfRule type="expression" dxfId="42" priority="41">
      <formula>AU7="EPS"</formula>
    </cfRule>
    <cfRule type="expression" dxfId="41" priority="42">
      <formula>AU7="SCIENCES"</formula>
    </cfRule>
  </conditionalFormatting>
  <conditionalFormatting sqref="AX7:AX14">
    <cfRule type="expression" dxfId="40" priority="22" stopIfTrue="1">
      <formula>AW7="FR"</formula>
    </cfRule>
    <cfRule type="expression" dxfId="39" priority="23" stopIfTrue="1">
      <formula>AW7="MATHS"</formula>
    </cfRule>
    <cfRule type="expression" dxfId="38" priority="24" stopIfTrue="1">
      <formula>AW7="H-G-EMC"</formula>
    </cfRule>
  </conditionalFormatting>
  <conditionalFormatting sqref="AX7:AX14">
    <cfRule type="expression" dxfId="37" priority="21">
      <formula>AW7="ARTS"</formula>
    </cfRule>
  </conditionalFormatting>
  <conditionalFormatting sqref="AX7:AX14">
    <cfRule type="expression" dxfId="36" priority="20">
      <formula>AW7="RÉCRÉ"</formula>
    </cfRule>
  </conditionalFormatting>
  <conditionalFormatting sqref="AX7:AX14">
    <cfRule type="expression" dxfId="35" priority="19">
      <formula>AW7="LVE"</formula>
    </cfRule>
  </conditionalFormatting>
  <conditionalFormatting sqref="AX7:AX14">
    <cfRule type="expression" dxfId="34" priority="17">
      <formula>AW7="EPS"</formula>
    </cfRule>
    <cfRule type="expression" dxfId="33" priority="18">
      <formula>AW7="SCIENCES"</formula>
    </cfRule>
  </conditionalFormatting>
  <conditionalFormatting sqref="AX15">
    <cfRule type="expression" dxfId="32" priority="6" stopIfTrue="1">
      <formula>AW15="FR"</formula>
    </cfRule>
    <cfRule type="expression" dxfId="31" priority="7" stopIfTrue="1">
      <formula>AW15="MATHS"</formula>
    </cfRule>
    <cfRule type="expression" dxfId="30" priority="8" stopIfTrue="1">
      <formula>AW15="H-G-EMC"</formula>
    </cfRule>
  </conditionalFormatting>
  <conditionalFormatting sqref="AX15">
    <cfRule type="expression" dxfId="29" priority="5">
      <formula>AW15="ARTS"</formula>
    </cfRule>
  </conditionalFormatting>
  <conditionalFormatting sqref="AX15">
    <cfRule type="expression" dxfId="28" priority="4">
      <formula>AW15="RÉCRÉ"</formula>
    </cfRule>
  </conditionalFormatting>
  <conditionalFormatting sqref="AX15">
    <cfRule type="expression" dxfId="27" priority="3">
      <formula>AW15="LVE"</formula>
    </cfRule>
  </conditionalFormatting>
  <conditionalFormatting sqref="AX15">
    <cfRule type="expression" dxfId="26" priority="1">
      <formula>AW15="EPS"</formula>
    </cfRule>
    <cfRule type="expression" dxfId="25" priority="2">
      <formula>AW15="SCIENCES"</formula>
    </cfRule>
  </conditionalFormatting>
  <dataValidations disablePrompts="1" count="1">
    <dataValidation type="list" allowBlank="1" showInputMessage="1" showErrorMessage="1" sqref="AB7:AB19 C22 AU7:AU14 M22 C7:C19 AB22 M7:M19 AL22 AW7:AW14 AL7:AL19" xr:uid="{00000000-0002-0000-0100-000000000000}">
      <formula1>$W$5:$W$14</formula1>
    </dataValidation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orientation="landscape" r:id="rId1"/>
  <headerFooter>
    <oddFooter>&amp;COdile Aubert - Le Prof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249977111117893"/>
  </sheetPr>
  <dimension ref="A1:CM58"/>
  <sheetViews>
    <sheetView showGridLines="0" showRowColHeaders="0" topLeftCell="B2" workbookViewId="0">
      <selection activeCell="B2" sqref="B2"/>
    </sheetView>
  </sheetViews>
  <sheetFormatPr baseColWidth="10" defaultColWidth="11.5703125" defaultRowHeight="18" x14ac:dyDescent="0.25"/>
  <cols>
    <col min="1" max="1" width="11.5703125" style="7" hidden="1" customWidth="1"/>
    <col min="2" max="2" width="8.140625" style="6" customWidth="1"/>
    <col min="3" max="3" width="8.42578125" style="7" hidden="1" customWidth="1"/>
    <col min="4" max="4" width="25.7109375" style="7" customWidth="1"/>
    <col min="5" max="5" width="7.85546875" style="7" hidden="1" customWidth="1"/>
    <col min="6" max="9" width="9.85546875" style="7" hidden="1" customWidth="1"/>
    <col min="10" max="11" width="11.5703125" style="7" hidden="1" customWidth="1"/>
    <col min="12" max="12" width="9.28515625" style="7" hidden="1" customWidth="1"/>
    <col min="13" max="13" width="8.42578125" style="7" hidden="1" customWidth="1"/>
    <col min="14" max="14" width="25.7109375" style="7" customWidth="1"/>
    <col min="15" max="15" width="11.5703125" style="7" hidden="1" customWidth="1"/>
    <col min="16" max="16" width="36.140625" style="7" hidden="1" customWidth="1"/>
    <col min="17" max="27" width="11.5703125" style="7" hidden="1" customWidth="1"/>
    <col min="28" max="28" width="8.42578125" style="7" hidden="1" customWidth="1"/>
    <col min="29" max="29" width="25.7109375" style="7" customWidth="1"/>
    <col min="30" max="37" width="11.5703125" style="7" hidden="1" customWidth="1"/>
    <col min="38" max="38" width="8.42578125" style="7" hidden="1" customWidth="1"/>
    <col min="39" max="39" width="25.7109375" style="7" customWidth="1"/>
    <col min="40" max="40" width="4.5703125" style="7" customWidth="1"/>
    <col min="41" max="46" width="0" style="7" hidden="1" customWidth="1"/>
    <col min="47" max="47" width="19.140625" style="7" hidden="1" customWidth="1"/>
    <col min="48" max="49" width="13.5703125" style="7" hidden="1" customWidth="1"/>
    <col min="50" max="50" width="21.42578125" style="8" customWidth="1"/>
    <col min="51" max="52" width="11.5703125" style="7"/>
    <col min="53" max="53" width="11.5703125" style="7" hidden="1" customWidth="1"/>
    <col min="54" max="54" width="18.28515625" style="7" hidden="1" customWidth="1"/>
    <col min="55" max="55" width="16.5703125" style="7" hidden="1" customWidth="1"/>
    <col min="56" max="92" width="0" style="7" hidden="1" customWidth="1"/>
    <col min="93" max="16384" width="11.5703125" style="7"/>
  </cols>
  <sheetData>
    <row r="1" spans="2:91" ht="29.45" hidden="1" customHeight="1" x14ac:dyDescent="0.25"/>
    <row r="2" spans="2:91" ht="9" customHeight="1" x14ac:dyDescent="0.25"/>
    <row r="3" spans="2:91" ht="29.45" hidden="1" customHeight="1" x14ac:dyDescent="0.25">
      <c r="D3" s="7" t="s">
        <v>16</v>
      </c>
      <c r="E3" s="9">
        <f>M3</f>
        <v>0.35416666666666669</v>
      </c>
      <c r="F3" s="9"/>
      <c r="G3" s="9"/>
      <c r="M3" s="9">
        <v>0.35416666666666669</v>
      </c>
    </row>
    <row r="4" spans="2:91" ht="29.45" hidden="1" customHeight="1" x14ac:dyDescent="0.25">
      <c r="D4" s="7" t="s">
        <v>17</v>
      </c>
      <c r="E4" s="9">
        <f>M4</f>
        <v>0.6875</v>
      </c>
      <c r="M4" s="9">
        <v>0.6875</v>
      </c>
    </row>
    <row r="5" spans="2:91" ht="43.9" customHeight="1" x14ac:dyDescent="0.25">
      <c r="B5" s="97" t="str">
        <f>'EDT1'!B2:AX2</f>
        <v>Emploi du temps 2023-2024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7"/>
      <c r="AU5" s="97"/>
      <c r="AV5" s="97"/>
      <c r="AW5" s="97"/>
      <c r="AX5" s="97"/>
    </row>
    <row r="6" spans="2:91" ht="29.45" customHeight="1" thickBot="1" x14ac:dyDescent="0.3">
      <c r="B6" s="10"/>
      <c r="D6" s="41" t="s">
        <v>8</v>
      </c>
      <c r="E6" s="12"/>
      <c r="F6" s="12"/>
      <c r="G6" s="12"/>
      <c r="H6" s="12"/>
      <c r="I6" s="12"/>
      <c r="J6" s="12"/>
      <c r="K6" s="12"/>
      <c r="L6" s="13" t="s">
        <v>15</v>
      </c>
      <c r="M6" s="12"/>
      <c r="N6" s="42" t="s">
        <v>18</v>
      </c>
      <c r="O6" s="12"/>
      <c r="P6" s="12"/>
      <c r="Q6" s="12"/>
      <c r="R6" s="12"/>
      <c r="S6" s="12"/>
      <c r="T6" s="12"/>
      <c r="U6" s="12"/>
      <c r="V6" s="12" t="s">
        <v>9</v>
      </c>
      <c r="W6" s="12" t="s">
        <v>11</v>
      </c>
      <c r="X6" s="12"/>
      <c r="Y6" s="12"/>
      <c r="Z6" s="12"/>
      <c r="AA6" s="13" t="s">
        <v>15</v>
      </c>
      <c r="AB6" s="12"/>
      <c r="AC6" s="43" t="s">
        <v>24</v>
      </c>
      <c r="AD6" s="12"/>
      <c r="AE6" s="12"/>
      <c r="AF6" s="12"/>
      <c r="AG6" s="12"/>
      <c r="AH6" s="12"/>
      <c r="AI6" s="12"/>
      <c r="AJ6" s="12"/>
      <c r="AK6" s="13" t="s">
        <v>15</v>
      </c>
      <c r="AL6" s="12"/>
      <c r="AM6" s="44" t="s">
        <v>25</v>
      </c>
      <c r="AX6" s="39" t="str">
        <f>'EDT1'!AX6</f>
        <v>Volumes horaires</v>
      </c>
      <c r="BA6" s="66" t="s">
        <v>27</v>
      </c>
    </row>
    <row r="7" spans="2:91" ht="29.45" customHeight="1" thickTop="1" thickBot="1" x14ac:dyDescent="0.3">
      <c r="B7" s="40">
        <f>'EDT1'!B7</f>
        <v>0.35416666666666669</v>
      </c>
      <c r="C7" s="19" t="str">
        <f>'EDT1'!C7</f>
        <v>FR</v>
      </c>
      <c r="D7" s="33" t="str">
        <f>'EDT1'!D7</f>
        <v>A vous de remplir !</v>
      </c>
      <c r="E7" s="33"/>
      <c r="F7" s="33"/>
      <c r="G7" s="33"/>
      <c r="H7" s="33"/>
      <c r="I7" s="33"/>
      <c r="J7" s="33"/>
      <c r="K7" s="33"/>
      <c r="L7" s="34">
        <f>'EDT1'!B7</f>
        <v>0.35416666666666669</v>
      </c>
      <c r="M7" s="33" t="str">
        <f>'EDT1'!M7</f>
        <v/>
      </c>
      <c r="N7" s="33">
        <f>'EDT1'!N7</f>
        <v>0</v>
      </c>
      <c r="O7" s="33"/>
      <c r="P7" s="33"/>
      <c r="Q7" s="33"/>
      <c r="R7" s="33"/>
      <c r="S7" s="33"/>
      <c r="T7" s="33"/>
      <c r="U7" s="33"/>
      <c r="V7" s="33" t="s">
        <v>0</v>
      </c>
      <c r="W7" s="33" t="s">
        <v>7</v>
      </c>
      <c r="X7" s="33"/>
      <c r="Y7" s="33"/>
      <c r="Z7" s="33"/>
      <c r="AA7" s="34">
        <f>'EDT1'!B7</f>
        <v>0.35416666666666669</v>
      </c>
      <c r="AB7" s="33" t="str">
        <f>'EDT1'!AB7</f>
        <v/>
      </c>
      <c r="AC7" s="33">
        <f>'EDT1'!AC7</f>
        <v>0</v>
      </c>
      <c r="AD7" s="33"/>
      <c r="AE7" s="33"/>
      <c r="AF7" s="33"/>
      <c r="AG7" s="33"/>
      <c r="AH7" s="33"/>
      <c r="AI7" s="33"/>
      <c r="AJ7" s="33"/>
      <c r="AK7" s="35">
        <f>L7</f>
        <v>0.35416666666666669</v>
      </c>
      <c r="AL7" s="33" t="str">
        <f>'EDT1'!AL7</f>
        <v/>
      </c>
      <c r="AM7" s="33">
        <f>'EDT1'!AM7</f>
        <v>0</v>
      </c>
      <c r="AU7" s="7" t="s">
        <v>11</v>
      </c>
      <c r="AV7" s="10">
        <f>SUM(C37+M37+AB37+AL37)</f>
        <v>1.041666666666663E-2</v>
      </c>
      <c r="AW7" s="7" t="s">
        <v>11</v>
      </c>
      <c r="AX7" s="31" t="str">
        <f>'EDT1'!AX7</f>
        <v>FRANÇAIS: h 15</v>
      </c>
      <c r="BA7" s="66" t="s">
        <v>31</v>
      </c>
      <c r="BC7" s="65" t="str">
        <f t="shared" ref="BC7:BC19" si="0">D7</f>
        <v>A vous de remplir !</v>
      </c>
      <c r="BD7" s="33">
        <f>IF(OR(BC7=$BA$6,BC7=$BA$7,BC7=$BA$8,BC7=$BA$9,BC7=$BA$10),1,2)</f>
        <v>2</v>
      </c>
      <c r="BE7" s="33"/>
      <c r="BF7" s="33">
        <f t="shared" ref="BE7:CL14" si="1">G7</f>
        <v>0</v>
      </c>
      <c r="BG7" s="33">
        <f t="shared" si="1"/>
        <v>0</v>
      </c>
      <c r="BH7" s="33">
        <f t="shared" si="1"/>
        <v>0</v>
      </c>
      <c r="BI7" s="33">
        <f t="shared" si="1"/>
        <v>0</v>
      </c>
      <c r="BJ7" s="33">
        <f t="shared" si="1"/>
        <v>0</v>
      </c>
      <c r="BK7" s="33">
        <f t="shared" si="1"/>
        <v>0.35416666666666669</v>
      </c>
      <c r="BL7" s="33" t="str">
        <f t="shared" si="1"/>
        <v/>
      </c>
      <c r="BM7" s="33">
        <f t="shared" si="1"/>
        <v>0</v>
      </c>
      <c r="BN7" s="33">
        <f>IF(OR(BM7=$BA$6,BM7=$BA$7,BM7=$BA$8,BM7=$BA$9,BM7=$BA$10),1,2)</f>
        <v>2</v>
      </c>
      <c r="BO7" s="33">
        <f t="shared" si="1"/>
        <v>0</v>
      </c>
      <c r="BP7" s="33">
        <f t="shared" si="1"/>
        <v>0</v>
      </c>
      <c r="BQ7" s="33">
        <f t="shared" si="1"/>
        <v>0</v>
      </c>
      <c r="BR7" s="33">
        <f t="shared" si="1"/>
        <v>0</v>
      </c>
      <c r="BS7" s="33">
        <f t="shared" si="1"/>
        <v>0</v>
      </c>
      <c r="BT7" s="33">
        <f t="shared" si="1"/>
        <v>0</v>
      </c>
      <c r="BU7" s="33" t="str">
        <f t="shared" si="1"/>
        <v>maths</v>
      </c>
      <c r="BV7" s="33" t="str">
        <f t="shared" si="1"/>
        <v>MATHS</v>
      </c>
      <c r="BW7" s="33">
        <f t="shared" si="1"/>
        <v>0</v>
      </c>
      <c r="BX7" s="33">
        <f t="shared" si="1"/>
        <v>0</v>
      </c>
      <c r="BY7" s="33">
        <f t="shared" si="1"/>
        <v>0</v>
      </c>
      <c r="BZ7" s="33">
        <f t="shared" si="1"/>
        <v>0.35416666666666669</v>
      </c>
      <c r="CA7" s="33" t="str">
        <f t="shared" si="1"/>
        <v/>
      </c>
      <c r="CB7" s="33">
        <f t="shared" si="1"/>
        <v>0</v>
      </c>
      <c r="CC7" s="33">
        <f>IF(OR(CB7=$BA$6,CB7=$BA$7,CB7=$BA$8,CB7=$BA$9,CB7=$BA$10),1,2)</f>
        <v>2</v>
      </c>
      <c r="CD7" s="33">
        <f t="shared" si="1"/>
        <v>0</v>
      </c>
      <c r="CE7" s="33">
        <f t="shared" si="1"/>
        <v>0</v>
      </c>
      <c r="CF7" s="33">
        <f t="shared" si="1"/>
        <v>0</v>
      </c>
      <c r="CG7" s="33">
        <f t="shared" si="1"/>
        <v>0</v>
      </c>
      <c r="CH7" s="33">
        <f t="shared" si="1"/>
        <v>0</v>
      </c>
      <c r="CI7" s="33">
        <f t="shared" si="1"/>
        <v>0</v>
      </c>
      <c r="CJ7" s="33">
        <f t="shared" si="1"/>
        <v>0.35416666666666669</v>
      </c>
      <c r="CK7" s="33" t="str">
        <f t="shared" si="1"/>
        <v/>
      </c>
      <c r="CL7" s="33">
        <f t="shared" si="1"/>
        <v>0</v>
      </c>
      <c r="CM7" s="33">
        <f>IF(OR(CL7=$BA$6,CL7=$BA$7,CL7=$BA$8,CL7=$BA$9,CL7=$BA$10),1,2)</f>
        <v>2</v>
      </c>
    </row>
    <row r="8" spans="2:91" ht="29.45" customHeight="1" thickTop="1" thickBot="1" x14ac:dyDescent="0.3">
      <c r="B8" s="40">
        <f>'EDT1'!B8</f>
        <v>0.36458333333333331</v>
      </c>
      <c r="C8" s="19" t="str">
        <f>'EDT1'!C8</f>
        <v/>
      </c>
      <c r="D8" s="33">
        <f>'EDT1'!D8</f>
        <v>0</v>
      </c>
      <c r="E8" s="33"/>
      <c r="F8" s="33"/>
      <c r="G8" s="33"/>
      <c r="H8" s="33"/>
      <c r="I8" s="33"/>
      <c r="J8" s="33"/>
      <c r="K8" s="33"/>
      <c r="L8" s="34">
        <f t="shared" ref="L8:L20" si="2">B8</f>
        <v>0.36458333333333331</v>
      </c>
      <c r="M8" s="33" t="str">
        <f>'EDT1'!M8</f>
        <v/>
      </c>
      <c r="N8" s="33">
        <f>'EDT1'!N8</f>
        <v>0</v>
      </c>
      <c r="O8" s="33"/>
      <c r="P8" s="33"/>
      <c r="Q8" s="33"/>
      <c r="R8" s="33"/>
      <c r="S8" s="33"/>
      <c r="T8" s="33"/>
      <c r="U8" s="33"/>
      <c r="V8" s="33" t="s">
        <v>1</v>
      </c>
      <c r="W8" s="33" t="s">
        <v>1</v>
      </c>
      <c r="X8" s="33"/>
      <c r="Y8" s="33"/>
      <c r="Z8" s="33"/>
      <c r="AA8" s="34">
        <f t="shared" ref="AA8:AA20" si="3">B8</f>
        <v>0.36458333333333331</v>
      </c>
      <c r="AB8" s="33" t="str">
        <f>'EDT1'!AB8</f>
        <v/>
      </c>
      <c r="AC8" s="33">
        <f>'EDT1'!AC8</f>
        <v>0</v>
      </c>
      <c r="AD8" s="33"/>
      <c r="AE8" s="33"/>
      <c r="AF8" s="33"/>
      <c r="AG8" s="33"/>
      <c r="AH8" s="33"/>
      <c r="AI8" s="33"/>
      <c r="AJ8" s="33"/>
      <c r="AK8" s="35">
        <f t="shared" ref="AK8:AK20" si="4">L8</f>
        <v>0.36458333333333331</v>
      </c>
      <c r="AL8" s="33" t="str">
        <f>'EDT1'!AL8</f>
        <v/>
      </c>
      <c r="AM8" s="33">
        <f>'EDT1'!AM8</f>
        <v>0</v>
      </c>
      <c r="AU8" s="7" t="s">
        <v>7</v>
      </c>
      <c r="AV8" s="10">
        <f>SUM(D37+N37+AC37+AM37)</f>
        <v>0</v>
      </c>
      <c r="AW8" s="7" t="s">
        <v>7</v>
      </c>
      <c r="AX8" s="31" t="str">
        <f>'EDT1'!AX8</f>
        <v xml:space="preserve">MATHS: h </v>
      </c>
      <c r="BA8" s="66" t="s">
        <v>32</v>
      </c>
      <c r="BC8" s="65">
        <f t="shared" si="0"/>
        <v>0</v>
      </c>
      <c r="BD8" s="33">
        <f t="shared" ref="BD8:BD19" si="5">IF(OR(BC8=$BA$6,BC8=$BA$7,BC8=$BA$8,BC8=$BA$9,BC8=$BA$10),1,2)</f>
        <v>2</v>
      </c>
      <c r="BE8" s="33">
        <f t="shared" si="1"/>
        <v>0</v>
      </c>
      <c r="BF8" s="33">
        <f t="shared" si="1"/>
        <v>0</v>
      </c>
      <c r="BG8" s="33">
        <f t="shared" si="1"/>
        <v>0</v>
      </c>
      <c r="BH8" s="33">
        <f t="shared" si="1"/>
        <v>0</v>
      </c>
      <c r="BI8" s="33">
        <f t="shared" si="1"/>
        <v>0</v>
      </c>
      <c r="BJ8" s="33">
        <f t="shared" si="1"/>
        <v>0</v>
      </c>
      <c r="BK8" s="33">
        <f t="shared" si="1"/>
        <v>0.36458333333333331</v>
      </c>
      <c r="BL8" s="33" t="str">
        <f t="shared" si="1"/>
        <v/>
      </c>
      <c r="BM8" s="33">
        <f t="shared" si="1"/>
        <v>0</v>
      </c>
      <c r="BN8" s="33">
        <f t="shared" ref="BN8:BN19" si="6">IF(OR(BM8=$BA$6,BM8=$BA$7,BM8=$BA$8,BM8=$BA$9,BM8=$BA$10),1,2)</f>
        <v>2</v>
      </c>
      <c r="BO8" s="33">
        <f t="shared" si="1"/>
        <v>0</v>
      </c>
      <c r="BP8" s="33">
        <f t="shared" si="1"/>
        <v>0</v>
      </c>
      <c r="BQ8" s="33">
        <f t="shared" si="1"/>
        <v>0</v>
      </c>
      <c r="BR8" s="33">
        <f t="shared" si="1"/>
        <v>0</v>
      </c>
      <c r="BS8" s="33">
        <f t="shared" si="1"/>
        <v>0</v>
      </c>
      <c r="BT8" s="33">
        <f t="shared" si="1"/>
        <v>0</v>
      </c>
      <c r="BU8" s="33" t="str">
        <f t="shared" si="1"/>
        <v>LVE</v>
      </c>
      <c r="BV8" s="33" t="str">
        <f t="shared" si="1"/>
        <v>LVE</v>
      </c>
      <c r="BW8" s="33">
        <f t="shared" si="1"/>
        <v>0</v>
      </c>
      <c r="BX8" s="33">
        <f t="shared" si="1"/>
        <v>0</v>
      </c>
      <c r="BY8" s="33">
        <f t="shared" si="1"/>
        <v>0</v>
      </c>
      <c r="BZ8" s="33">
        <f t="shared" si="1"/>
        <v>0.36458333333333331</v>
      </c>
      <c r="CA8" s="33" t="str">
        <f t="shared" si="1"/>
        <v/>
      </c>
      <c r="CB8" s="33">
        <f t="shared" si="1"/>
        <v>0</v>
      </c>
      <c r="CC8" s="33">
        <f t="shared" ref="CC8:CC19" si="7">IF(OR(CB8=$BA$6,CB8=$BA$7,CB8=$BA$8,CB8=$BA$9,CB8=$BA$10),1,2)</f>
        <v>2</v>
      </c>
      <c r="CD8" s="33">
        <f t="shared" si="1"/>
        <v>0</v>
      </c>
      <c r="CE8" s="33">
        <f t="shared" si="1"/>
        <v>0</v>
      </c>
      <c r="CF8" s="33">
        <f t="shared" si="1"/>
        <v>0</v>
      </c>
      <c r="CG8" s="33">
        <f t="shared" si="1"/>
        <v>0</v>
      </c>
      <c r="CH8" s="33">
        <f t="shared" si="1"/>
        <v>0</v>
      </c>
      <c r="CI8" s="33">
        <f t="shared" si="1"/>
        <v>0</v>
      </c>
      <c r="CJ8" s="33">
        <f t="shared" si="1"/>
        <v>0.36458333333333331</v>
      </c>
      <c r="CK8" s="33" t="str">
        <f t="shared" si="1"/>
        <v/>
      </c>
      <c r="CL8" s="33">
        <f t="shared" si="1"/>
        <v>0</v>
      </c>
      <c r="CM8" s="33">
        <f t="shared" ref="CM8:CM19" si="8">IF(OR(CL8=$BA$6,CL8=$BA$7,CL8=$BA$8,CL8=$BA$9,CL8=$BA$10),1,2)</f>
        <v>2</v>
      </c>
    </row>
    <row r="9" spans="2:91" ht="29.45" customHeight="1" thickTop="1" thickBot="1" x14ac:dyDescent="0.3">
      <c r="B9" s="40">
        <f>'EDT1'!B9</f>
        <v>0.375</v>
      </c>
      <c r="C9" s="19" t="str">
        <f>'EDT1'!C9</f>
        <v/>
      </c>
      <c r="D9" s="33">
        <f>'EDT1'!D9</f>
        <v>0</v>
      </c>
      <c r="E9" s="33"/>
      <c r="F9" s="33"/>
      <c r="G9" s="33"/>
      <c r="H9" s="33"/>
      <c r="I9" s="33"/>
      <c r="J9" s="33"/>
      <c r="K9" s="33"/>
      <c r="L9" s="34">
        <f t="shared" si="2"/>
        <v>0.375</v>
      </c>
      <c r="M9" s="33" t="str">
        <f>'EDT1'!M9</f>
        <v/>
      </c>
      <c r="N9" s="33">
        <f>'EDT1'!N9</f>
        <v>0</v>
      </c>
      <c r="O9" s="33"/>
      <c r="P9" s="33"/>
      <c r="Q9" s="33"/>
      <c r="R9" s="33"/>
      <c r="S9" s="33"/>
      <c r="T9" s="33"/>
      <c r="U9" s="33"/>
      <c r="V9" s="33" t="s">
        <v>3</v>
      </c>
      <c r="W9" s="33" t="s">
        <v>5</v>
      </c>
      <c r="X9" s="33"/>
      <c r="Y9" s="33"/>
      <c r="Z9" s="33"/>
      <c r="AA9" s="34">
        <f t="shared" si="3"/>
        <v>0.375</v>
      </c>
      <c r="AB9" s="33" t="str">
        <f>'EDT1'!AB9</f>
        <v/>
      </c>
      <c r="AC9" s="33">
        <f>'EDT1'!AC9</f>
        <v>0</v>
      </c>
      <c r="AD9" s="33"/>
      <c r="AE9" s="33"/>
      <c r="AF9" s="33"/>
      <c r="AG9" s="33"/>
      <c r="AH9" s="33"/>
      <c r="AI9" s="33"/>
      <c r="AJ9" s="33"/>
      <c r="AK9" s="35">
        <f t="shared" si="4"/>
        <v>0.375</v>
      </c>
      <c r="AL9" s="33" t="str">
        <f>'EDT1'!AL9</f>
        <v/>
      </c>
      <c r="AM9" s="33">
        <f>'EDT1'!AM9</f>
        <v>0</v>
      </c>
      <c r="AU9" s="7" t="s">
        <v>1</v>
      </c>
      <c r="AV9" s="10">
        <f>SUM(E37+O37+AD37+AN37)</f>
        <v>0</v>
      </c>
      <c r="AW9" s="7" t="s">
        <v>1</v>
      </c>
      <c r="AX9" s="31" t="str">
        <f>'EDT1'!AX9</f>
        <v xml:space="preserve">LVE: h </v>
      </c>
      <c r="BA9" s="67" t="s">
        <v>33</v>
      </c>
      <c r="BC9" s="65">
        <f t="shared" si="0"/>
        <v>0</v>
      </c>
      <c r="BD9" s="33">
        <f t="shared" si="5"/>
        <v>2</v>
      </c>
      <c r="BE9" s="33">
        <f t="shared" si="1"/>
        <v>0</v>
      </c>
      <c r="BF9" s="33">
        <f t="shared" si="1"/>
        <v>0</v>
      </c>
      <c r="BG9" s="33">
        <f t="shared" si="1"/>
        <v>0</v>
      </c>
      <c r="BH9" s="33">
        <f t="shared" si="1"/>
        <v>0</v>
      </c>
      <c r="BI9" s="33">
        <f t="shared" si="1"/>
        <v>0</v>
      </c>
      <c r="BJ9" s="33">
        <f t="shared" si="1"/>
        <v>0</v>
      </c>
      <c r="BK9" s="33">
        <f t="shared" si="1"/>
        <v>0.375</v>
      </c>
      <c r="BL9" s="33" t="str">
        <f t="shared" si="1"/>
        <v/>
      </c>
      <c r="BM9" s="33">
        <f t="shared" si="1"/>
        <v>0</v>
      </c>
      <c r="BN9" s="33">
        <f t="shared" si="6"/>
        <v>2</v>
      </c>
      <c r="BO9" s="33">
        <f t="shared" si="1"/>
        <v>0</v>
      </c>
      <c r="BP9" s="33">
        <f t="shared" si="1"/>
        <v>0</v>
      </c>
      <c r="BQ9" s="33">
        <f t="shared" si="1"/>
        <v>0</v>
      </c>
      <c r="BR9" s="33">
        <f t="shared" si="1"/>
        <v>0</v>
      </c>
      <c r="BS9" s="33">
        <f t="shared" si="1"/>
        <v>0</v>
      </c>
      <c r="BT9" s="33">
        <f t="shared" si="1"/>
        <v>0</v>
      </c>
      <c r="BU9" s="33" t="str">
        <f t="shared" si="1"/>
        <v>Sciences</v>
      </c>
      <c r="BV9" s="33" t="str">
        <f t="shared" si="1"/>
        <v>SCIENCES</v>
      </c>
      <c r="BW9" s="33">
        <f t="shared" si="1"/>
        <v>0</v>
      </c>
      <c r="BX9" s="33">
        <f t="shared" si="1"/>
        <v>0</v>
      </c>
      <c r="BY9" s="33">
        <f t="shared" si="1"/>
        <v>0</v>
      </c>
      <c r="BZ9" s="33">
        <f t="shared" si="1"/>
        <v>0.375</v>
      </c>
      <c r="CA9" s="33" t="str">
        <f t="shared" si="1"/>
        <v/>
      </c>
      <c r="CB9" s="33">
        <f t="shared" si="1"/>
        <v>0</v>
      </c>
      <c r="CC9" s="33">
        <f t="shared" si="7"/>
        <v>2</v>
      </c>
      <c r="CD9" s="33">
        <f t="shared" si="1"/>
        <v>0</v>
      </c>
      <c r="CE9" s="33">
        <f t="shared" si="1"/>
        <v>0</v>
      </c>
      <c r="CF9" s="33">
        <f t="shared" si="1"/>
        <v>0</v>
      </c>
      <c r="CG9" s="33">
        <f t="shared" si="1"/>
        <v>0</v>
      </c>
      <c r="CH9" s="33">
        <f t="shared" si="1"/>
        <v>0</v>
      </c>
      <c r="CI9" s="33">
        <f t="shared" si="1"/>
        <v>0</v>
      </c>
      <c r="CJ9" s="33">
        <f t="shared" si="1"/>
        <v>0.375</v>
      </c>
      <c r="CK9" s="33" t="str">
        <f t="shared" si="1"/>
        <v/>
      </c>
      <c r="CL9" s="33">
        <f t="shared" si="1"/>
        <v>0</v>
      </c>
      <c r="CM9" s="33">
        <f t="shared" si="8"/>
        <v>2</v>
      </c>
    </row>
    <row r="10" spans="2:91" ht="29.45" customHeight="1" thickTop="1" thickBot="1" x14ac:dyDescent="0.3">
      <c r="B10" s="40">
        <f>'EDT1'!B10</f>
        <v>0.38541666666666669</v>
      </c>
      <c r="C10" s="19" t="str">
        <f>'EDT1'!C10</f>
        <v/>
      </c>
      <c r="D10" s="33">
        <f>'EDT1'!D10</f>
        <v>0</v>
      </c>
      <c r="E10" s="36"/>
      <c r="F10" s="36"/>
      <c r="G10" s="36"/>
      <c r="H10" s="36"/>
      <c r="I10" s="36"/>
      <c r="J10" s="36"/>
      <c r="K10" s="36"/>
      <c r="L10" s="29">
        <f t="shared" si="2"/>
        <v>0.38541666666666669</v>
      </c>
      <c r="M10" s="37" t="str">
        <f>'EDT1'!M10</f>
        <v/>
      </c>
      <c r="N10" s="33">
        <f>'EDT1'!N10</f>
        <v>0</v>
      </c>
      <c r="O10" s="36"/>
      <c r="P10" s="36"/>
      <c r="Q10" s="36"/>
      <c r="R10" s="36"/>
      <c r="S10" s="36"/>
      <c r="T10" s="36"/>
      <c r="U10" s="36"/>
      <c r="V10" s="36" t="s">
        <v>10</v>
      </c>
      <c r="W10" s="36" t="s">
        <v>4</v>
      </c>
      <c r="X10" s="36"/>
      <c r="Y10" s="36"/>
      <c r="Z10" s="36"/>
      <c r="AA10" s="29">
        <f t="shared" si="3"/>
        <v>0.38541666666666669</v>
      </c>
      <c r="AB10" s="37" t="str">
        <f>'EDT1'!AB10</f>
        <v/>
      </c>
      <c r="AC10" s="33">
        <f>'EDT1'!AC10</f>
        <v>0</v>
      </c>
      <c r="AD10" s="36"/>
      <c r="AE10" s="36"/>
      <c r="AF10" s="36"/>
      <c r="AG10" s="36"/>
      <c r="AH10" s="36"/>
      <c r="AI10" s="36"/>
      <c r="AJ10" s="36"/>
      <c r="AK10" s="38">
        <f t="shared" si="4"/>
        <v>0.38541666666666669</v>
      </c>
      <c r="AL10" s="37" t="str">
        <f>'EDT1'!AL10</f>
        <v/>
      </c>
      <c r="AM10" s="33">
        <f>'EDT1'!AM10</f>
        <v>0</v>
      </c>
      <c r="AU10" s="7" t="s">
        <v>5</v>
      </c>
      <c r="AV10" s="10">
        <f>SUM(F37+P37+AE37+AO37)</f>
        <v>0</v>
      </c>
      <c r="AW10" s="7" t="s">
        <v>5</v>
      </c>
      <c r="AX10" s="31" t="str">
        <f>'EDT1'!AX10</f>
        <v xml:space="preserve">SCIENCES: h </v>
      </c>
      <c r="BA10" s="67" t="s">
        <v>14</v>
      </c>
      <c r="BC10" s="65">
        <f t="shared" si="0"/>
        <v>0</v>
      </c>
      <c r="BD10" s="33">
        <f t="shared" si="5"/>
        <v>2</v>
      </c>
      <c r="BE10" s="33">
        <f t="shared" si="1"/>
        <v>0</v>
      </c>
      <c r="BF10" s="33">
        <f t="shared" si="1"/>
        <v>0</v>
      </c>
      <c r="BG10" s="33">
        <f t="shared" si="1"/>
        <v>0</v>
      </c>
      <c r="BH10" s="33">
        <f t="shared" si="1"/>
        <v>0</v>
      </c>
      <c r="BI10" s="33">
        <f t="shared" si="1"/>
        <v>0</v>
      </c>
      <c r="BJ10" s="33">
        <f t="shared" si="1"/>
        <v>0</v>
      </c>
      <c r="BK10" s="33">
        <f t="shared" si="1"/>
        <v>0.38541666666666669</v>
      </c>
      <c r="BL10" s="33" t="str">
        <f t="shared" si="1"/>
        <v/>
      </c>
      <c r="BM10" s="33">
        <f t="shared" si="1"/>
        <v>0</v>
      </c>
      <c r="BN10" s="33">
        <f t="shared" si="6"/>
        <v>2</v>
      </c>
      <c r="BO10" s="33">
        <f t="shared" si="1"/>
        <v>0</v>
      </c>
      <c r="BP10" s="33">
        <f t="shared" si="1"/>
        <v>0</v>
      </c>
      <c r="BQ10" s="33">
        <f t="shared" si="1"/>
        <v>0</v>
      </c>
      <c r="BR10" s="33">
        <f t="shared" si="1"/>
        <v>0</v>
      </c>
      <c r="BS10" s="33">
        <f t="shared" si="1"/>
        <v>0</v>
      </c>
      <c r="BT10" s="33">
        <f t="shared" si="1"/>
        <v>0</v>
      </c>
      <c r="BU10" s="33" t="str">
        <f t="shared" si="1"/>
        <v>Arts</v>
      </c>
      <c r="BV10" s="33" t="str">
        <f t="shared" si="1"/>
        <v>ARTS</v>
      </c>
      <c r="BW10" s="33">
        <f t="shared" si="1"/>
        <v>0</v>
      </c>
      <c r="BX10" s="33">
        <f t="shared" si="1"/>
        <v>0</v>
      </c>
      <c r="BY10" s="33">
        <f t="shared" si="1"/>
        <v>0</v>
      </c>
      <c r="BZ10" s="33">
        <f t="shared" si="1"/>
        <v>0.38541666666666669</v>
      </c>
      <c r="CA10" s="33" t="str">
        <f t="shared" si="1"/>
        <v/>
      </c>
      <c r="CB10" s="33">
        <f t="shared" si="1"/>
        <v>0</v>
      </c>
      <c r="CC10" s="33">
        <f t="shared" si="7"/>
        <v>2</v>
      </c>
      <c r="CD10" s="33">
        <f t="shared" si="1"/>
        <v>0</v>
      </c>
      <c r="CE10" s="33">
        <f t="shared" si="1"/>
        <v>0</v>
      </c>
      <c r="CF10" s="33">
        <f t="shared" si="1"/>
        <v>0</v>
      </c>
      <c r="CG10" s="33">
        <f t="shared" si="1"/>
        <v>0</v>
      </c>
      <c r="CH10" s="33">
        <f t="shared" si="1"/>
        <v>0</v>
      </c>
      <c r="CI10" s="33">
        <f t="shared" si="1"/>
        <v>0</v>
      </c>
      <c r="CJ10" s="33">
        <f t="shared" si="1"/>
        <v>0.38541666666666669</v>
      </c>
      <c r="CK10" s="33" t="str">
        <f t="shared" si="1"/>
        <v/>
      </c>
      <c r="CL10" s="33">
        <f t="shared" si="1"/>
        <v>0</v>
      </c>
      <c r="CM10" s="33">
        <f t="shared" si="8"/>
        <v>2</v>
      </c>
    </row>
    <row r="11" spans="2:91" ht="29.45" customHeight="1" thickTop="1" thickBot="1" x14ac:dyDescent="0.3">
      <c r="B11" s="40">
        <f>'EDT1'!B11</f>
        <v>0.41666666666666669</v>
      </c>
      <c r="C11" s="19" t="str">
        <f>'EDT1'!C11</f>
        <v/>
      </c>
      <c r="D11" s="33">
        <f>'EDT1'!D11</f>
        <v>0</v>
      </c>
      <c r="E11" s="36"/>
      <c r="F11" s="36"/>
      <c r="G11" s="36"/>
      <c r="H11" s="36"/>
      <c r="I11" s="36"/>
      <c r="J11" s="36"/>
      <c r="K11" s="36"/>
      <c r="L11" s="29">
        <f t="shared" si="2"/>
        <v>0.41666666666666669</v>
      </c>
      <c r="M11" s="37" t="str">
        <f>'EDT1'!M11</f>
        <v/>
      </c>
      <c r="N11" s="33">
        <f>'EDT1'!N11</f>
        <v>0</v>
      </c>
      <c r="O11" s="36"/>
      <c r="P11" s="36"/>
      <c r="Q11" s="36"/>
      <c r="R11" s="36"/>
      <c r="S11" s="36"/>
      <c r="T11" s="36"/>
      <c r="U11" s="36"/>
      <c r="V11" s="36" t="s">
        <v>2</v>
      </c>
      <c r="W11" s="36" t="s">
        <v>19</v>
      </c>
      <c r="X11" s="36"/>
      <c r="Y11" s="36"/>
      <c r="Z11" s="36"/>
      <c r="AA11" s="29">
        <f t="shared" si="3"/>
        <v>0.41666666666666669</v>
      </c>
      <c r="AB11" s="37" t="str">
        <f>'EDT1'!AB11</f>
        <v/>
      </c>
      <c r="AC11" s="33">
        <f>'EDT1'!AC11</f>
        <v>0</v>
      </c>
      <c r="AD11" s="36"/>
      <c r="AE11" s="36"/>
      <c r="AF11" s="36"/>
      <c r="AG11" s="36"/>
      <c r="AH11" s="36"/>
      <c r="AI11" s="36"/>
      <c r="AJ11" s="36"/>
      <c r="AK11" s="38">
        <f t="shared" si="4"/>
        <v>0.41666666666666669</v>
      </c>
      <c r="AL11" s="37" t="str">
        <f>'EDT1'!AL11</f>
        <v/>
      </c>
      <c r="AM11" s="33">
        <f>'EDT1'!AM11</f>
        <v>0</v>
      </c>
      <c r="AU11" s="7" t="s">
        <v>4</v>
      </c>
      <c r="AV11" s="10">
        <f>SUM(G37+Q37+AF37+AP37)</f>
        <v>0</v>
      </c>
      <c r="AW11" s="7" t="s">
        <v>4</v>
      </c>
      <c r="AX11" s="31" t="str">
        <f>'EDT1'!AX11</f>
        <v xml:space="preserve">ARTS: h </v>
      </c>
      <c r="BC11" s="65">
        <f t="shared" si="0"/>
        <v>0</v>
      </c>
      <c r="BD11" s="33">
        <f t="shared" si="5"/>
        <v>2</v>
      </c>
      <c r="BE11" s="33">
        <f t="shared" si="1"/>
        <v>0</v>
      </c>
      <c r="BF11" s="33">
        <f t="shared" si="1"/>
        <v>0</v>
      </c>
      <c r="BG11" s="33">
        <f t="shared" si="1"/>
        <v>0</v>
      </c>
      <c r="BH11" s="33">
        <f t="shared" si="1"/>
        <v>0</v>
      </c>
      <c r="BI11" s="33">
        <f t="shared" si="1"/>
        <v>0</v>
      </c>
      <c r="BJ11" s="33">
        <f t="shared" si="1"/>
        <v>0</v>
      </c>
      <c r="BK11" s="33">
        <f t="shared" si="1"/>
        <v>0.41666666666666669</v>
      </c>
      <c r="BL11" s="33" t="str">
        <f t="shared" si="1"/>
        <v/>
      </c>
      <c r="BM11" s="33">
        <f t="shared" si="1"/>
        <v>0</v>
      </c>
      <c r="BN11" s="33">
        <f t="shared" si="6"/>
        <v>2</v>
      </c>
      <c r="BO11" s="33">
        <f t="shared" si="1"/>
        <v>0</v>
      </c>
      <c r="BP11" s="33">
        <f t="shared" si="1"/>
        <v>0</v>
      </c>
      <c r="BQ11" s="33">
        <f t="shared" si="1"/>
        <v>0</v>
      </c>
      <c r="BR11" s="33">
        <f t="shared" si="1"/>
        <v>0</v>
      </c>
      <c r="BS11" s="33">
        <f t="shared" si="1"/>
        <v>0</v>
      </c>
      <c r="BT11" s="33">
        <f t="shared" si="1"/>
        <v>0</v>
      </c>
      <c r="BU11" s="33" t="str">
        <f t="shared" si="1"/>
        <v>Hist-Géo-EMC</v>
      </c>
      <c r="BV11" s="33" t="str">
        <f t="shared" si="1"/>
        <v>H-G-EMC</v>
      </c>
      <c r="BW11" s="33">
        <f t="shared" si="1"/>
        <v>0</v>
      </c>
      <c r="BX11" s="33">
        <f t="shared" si="1"/>
        <v>0</v>
      </c>
      <c r="BY11" s="33">
        <f t="shared" si="1"/>
        <v>0</v>
      </c>
      <c r="BZ11" s="33">
        <f t="shared" si="1"/>
        <v>0.41666666666666669</v>
      </c>
      <c r="CA11" s="33" t="str">
        <f t="shared" si="1"/>
        <v/>
      </c>
      <c r="CB11" s="33">
        <f t="shared" si="1"/>
        <v>0</v>
      </c>
      <c r="CC11" s="33">
        <f t="shared" si="7"/>
        <v>2</v>
      </c>
      <c r="CD11" s="33">
        <f t="shared" si="1"/>
        <v>0</v>
      </c>
      <c r="CE11" s="33">
        <f t="shared" si="1"/>
        <v>0</v>
      </c>
      <c r="CF11" s="33">
        <f t="shared" si="1"/>
        <v>0</v>
      </c>
      <c r="CG11" s="33">
        <f t="shared" si="1"/>
        <v>0</v>
      </c>
      <c r="CH11" s="33">
        <f t="shared" si="1"/>
        <v>0</v>
      </c>
      <c r="CI11" s="33">
        <f t="shared" si="1"/>
        <v>0</v>
      </c>
      <c r="CJ11" s="33">
        <f t="shared" si="1"/>
        <v>0.41666666666666669</v>
      </c>
      <c r="CK11" s="33" t="str">
        <f t="shared" si="1"/>
        <v/>
      </c>
      <c r="CL11" s="33">
        <f t="shared" si="1"/>
        <v>0</v>
      </c>
      <c r="CM11" s="33">
        <f t="shared" si="8"/>
        <v>2</v>
      </c>
    </row>
    <row r="12" spans="2:91" ht="29.45" customHeight="1" thickTop="1" thickBot="1" x14ac:dyDescent="0.3">
      <c r="B12" s="40">
        <f>'EDT1'!B12</f>
        <v>0.43055555555555558</v>
      </c>
      <c r="C12" s="19" t="str">
        <f>'EDT1'!C12</f>
        <v/>
      </c>
      <c r="D12" s="33">
        <f>'EDT1'!D12</f>
        <v>0</v>
      </c>
      <c r="E12" s="36"/>
      <c r="F12" s="36"/>
      <c r="G12" s="36"/>
      <c r="H12" s="36"/>
      <c r="I12" s="36"/>
      <c r="J12" s="36"/>
      <c r="K12" s="36"/>
      <c r="L12" s="29">
        <f t="shared" si="2"/>
        <v>0.43055555555555558</v>
      </c>
      <c r="M12" s="37" t="str">
        <f>'EDT1'!M12</f>
        <v/>
      </c>
      <c r="N12" s="33">
        <f>'EDT1'!N12</f>
        <v>0</v>
      </c>
      <c r="O12" s="36"/>
      <c r="P12" s="36"/>
      <c r="Q12" s="36"/>
      <c r="R12" s="36"/>
      <c r="S12" s="36"/>
      <c r="T12" s="36"/>
      <c r="U12" s="36"/>
      <c r="V12" s="36" t="s">
        <v>6</v>
      </c>
      <c r="W12" s="36" t="s">
        <v>6</v>
      </c>
      <c r="X12" s="36"/>
      <c r="Y12" s="36"/>
      <c r="Z12" s="36"/>
      <c r="AA12" s="29">
        <f t="shared" si="3"/>
        <v>0.43055555555555558</v>
      </c>
      <c r="AB12" s="37" t="str">
        <f>'EDT1'!AB12</f>
        <v/>
      </c>
      <c r="AC12" s="33">
        <f>'EDT1'!AC12</f>
        <v>0</v>
      </c>
      <c r="AD12" s="36"/>
      <c r="AE12" s="36"/>
      <c r="AF12" s="36"/>
      <c r="AG12" s="36"/>
      <c r="AH12" s="36"/>
      <c r="AI12" s="36"/>
      <c r="AJ12" s="36"/>
      <c r="AK12" s="38">
        <f t="shared" si="4"/>
        <v>0.43055555555555558</v>
      </c>
      <c r="AL12" s="37" t="str">
        <f>'EDT1'!AL12</f>
        <v/>
      </c>
      <c r="AM12" s="33">
        <f>'EDT1'!AM12</f>
        <v>0</v>
      </c>
      <c r="AU12" s="7" t="s">
        <v>19</v>
      </c>
      <c r="AV12" s="10">
        <f>SUM(H37+R37+AQ37+AG37)</f>
        <v>0</v>
      </c>
      <c r="AW12" s="7" t="s">
        <v>19</v>
      </c>
      <c r="AX12" s="31" t="str">
        <f>'EDT1'!AX12</f>
        <v xml:space="preserve">HIST-GÉO-EMC: h </v>
      </c>
      <c r="BC12" s="65">
        <f t="shared" si="0"/>
        <v>0</v>
      </c>
      <c r="BD12" s="33">
        <f t="shared" si="5"/>
        <v>2</v>
      </c>
      <c r="BE12" s="33">
        <f t="shared" si="1"/>
        <v>0</v>
      </c>
      <c r="BF12" s="33">
        <f t="shared" si="1"/>
        <v>0</v>
      </c>
      <c r="BG12" s="33">
        <f t="shared" si="1"/>
        <v>0</v>
      </c>
      <c r="BH12" s="33">
        <f t="shared" si="1"/>
        <v>0</v>
      </c>
      <c r="BI12" s="33">
        <f t="shared" si="1"/>
        <v>0</v>
      </c>
      <c r="BJ12" s="33">
        <f t="shared" si="1"/>
        <v>0</v>
      </c>
      <c r="BK12" s="33">
        <f t="shared" si="1"/>
        <v>0.43055555555555558</v>
      </c>
      <c r="BL12" s="33" t="str">
        <f t="shared" si="1"/>
        <v/>
      </c>
      <c r="BM12" s="33">
        <f t="shared" si="1"/>
        <v>0</v>
      </c>
      <c r="BN12" s="33">
        <f t="shared" si="6"/>
        <v>2</v>
      </c>
      <c r="BO12" s="33">
        <f t="shared" si="1"/>
        <v>0</v>
      </c>
      <c r="BP12" s="33">
        <f t="shared" si="1"/>
        <v>0</v>
      </c>
      <c r="BQ12" s="33">
        <f t="shared" si="1"/>
        <v>0</v>
      </c>
      <c r="BR12" s="33">
        <f t="shared" si="1"/>
        <v>0</v>
      </c>
      <c r="BS12" s="33">
        <f t="shared" si="1"/>
        <v>0</v>
      </c>
      <c r="BT12" s="33">
        <f t="shared" si="1"/>
        <v>0</v>
      </c>
      <c r="BU12" s="33" t="str">
        <f t="shared" si="1"/>
        <v>EPS</v>
      </c>
      <c r="BV12" s="33" t="str">
        <f t="shared" si="1"/>
        <v>EPS</v>
      </c>
      <c r="BW12" s="33">
        <f t="shared" si="1"/>
        <v>0</v>
      </c>
      <c r="BX12" s="33">
        <f t="shared" si="1"/>
        <v>0</v>
      </c>
      <c r="BY12" s="33">
        <f t="shared" si="1"/>
        <v>0</v>
      </c>
      <c r="BZ12" s="33">
        <f t="shared" si="1"/>
        <v>0.43055555555555558</v>
      </c>
      <c r="CA12" s="33" t="str">
        <f t="shared" si="1"/>
        <v/>
      </c>
      <c r="CB12" s="33">
        <f t="shared" si="1"/>
        <v>0</v>
      </c>
      <c r="CC12" s="33">
        <f t="shared" si="7"/>
        <v>2</v>
      </c>
      <c r="CD12" s="33">
        <f t="shared" si="1"/>
        <v>0</v>
      </c>
      <c r="CE12" s="33">
        <f t="shared" si="1"/>
        <v>0</v>
      </c>
      <c r="CF12" s="33">
        <f t="shared" si="1"/>
        <v>0</v>
      </c>
      <c r="CG12" s="33">
        <f t="shared" si="1"/>
        <v>0</v>
      </c>
      <c r="CH12" s="33">
        <f t="shared" si="1"/>
        <v>0</v>
      </c>
      <c r="CI12" s="33">
        <f t="shared" si="1"/>
        <v>0</v>
      </c>
      <c r="CJ12" s="33">
        <f t="shared" si="1"/>
        <v>0.43055555555555558</v>
      </c>
      <c r="CK12" s="33" t="str">
        <f t="shared" si="1"/>
        <v/>
      </c>
      <c r="CL12" s="33">
        <f t="shared" si="1"/>
        <v>0</v>
      </c>
      <c r="CM12" s="33">
        <f t="shared" si="8"/>
        <v>2</v>
      </c>
    </row>
    <row r="13" spans="2:91" ht="29.45" customHeight="1" thickTop="1" thickBot="1" x14ac:dyDescent="0.3">
      <c r="B13" s="40">
        <f>'EDT1'!B13</f>
        <v>0.47916666666666669</v>
      </c>
      <c r="C13" s="19" t="str">
        <f>'EDT1'!C13</f>
        <v/>
      </c>
      <c r="D13" s="33">
        <f>'EDT1'!D13</f>
        <v>0</v>
      </c>
      <c r="E13" s="36"/>
      <c r="F13" s="36"/>
      <c r="G13" s="36"/>
      <c r="H13" s="36"/>
      <c r="I13" s="36"/>
      <c r="J13" s="36"/>
      <c r="K13" s="36"/>
      <c r="L13" s="29">
        <f t="shared" si="2"/>
        <v>0.47916666666666669</v>
      </c>
      <c r="M13" s="37" t="str">
        <f>'EDT1'!M13</f>
        <v/>
      </c>
      <c r="N13" s="33">
        <f>'EDT1'!N13</f>
        <v>0</v>
      </c>
      <c r="O13" s="36"/>
      <c r="P13" s="36"/>
      <c r="Q13" s="36"/>
      <c r="R13" s="36"/>
      <c r="S13" s="36"/>
      <c r="T13" s="36"/>
      <c r="U13" s="36"/>
      <c r="V13" s="36" t="s">
        <v>13</v>
      </c>
      <c r="W13" s="36" t="str">
        <f>UPPER(V13)</f>
        <v>RÉCRÉ</v>
      </c>
      <c r="X13" s="36"/>
      <c r="Y13" s="36"/>
      <c r="Z13" s="36"/>
      <c r="AA13" s="29">
        <f t="shared" si="3"/>
        <v>0.47916666666666669</v>
      </c>
      <c r="AB13" s="37" t="str">
        <f>'EDT1'!AB13</f>
        <v/>
      </c>
      <c r="AC13" s="33">
        <f>'EDT1'!AC13</f>
        <v>0</v>
      </c>
      <c r="AD13" s="36"/>
      <c r="AE13" s="36"/>
      <c r="AF13" s="36"/>
      <c r="AG13" s="36"/>
      <c r="AH13" s="36"/>
      <c r="AI13" s="36"/>
      <c r="AJ13" s="36"/>
      <c r="AK13" s="38">
        <f t="shared" si="4"/>
        <v>0.47916666666666669</v>
      </c>
      <c r="AL13" s="37" t="str">
        <f>'EDT1'!AL13</f>
        <v/>
      </c>
      <c r="AM13" s="33">
        <f>'EDT1'!AM13</f>
        <v>0</v>
      </c>
      <c r="AU13" s="7" t="s">
        <v>6</v>
      </c>
      <c r="AV13" s="10">
        <f>SUM(I37+S37+AH37+AR37)</f>
        <v>0</v>
      </c>
      <c r="AW13" s="7" t="s">
        <v>6</v>
      </c>
      <c r="AX13" s="31" t="str">
        <f>'EDT1'!AX13</f>
        <v xml:space="preserve">EPS: h </v>
      </c>
      <c r="BC13" s="65">
        <f t="shared" si="0"/>
        <v>0</v>
      </c>
      <c r="BD13" s="33">
        <f t="shared" si="5"/>
        <v>2</v>
      </c>
      <c r="BE13" s="33">
        <f t="shared" si="1"/>
        <v>0</v>
      </c>
      <c r="BF13" s="33">
        <f t="shared" si="1"/>
        <v>0</v>
      </c>
      <c r="BG13" s="33">
        <f t="shared" si="1"/>
        <v>0</v>
      </c>
      <c r="BH13" s="33">
        <f t="shared" si="1"/>
        <v>0</v>
      </c>
      <c r="BI13" s="33">
        <f t="shared" si="1"/>
        <v>0</v>
      </c>
      <c r="BJ13" s="33">
        <f t="shared" si="1"/>
        <v>0</v>
      </c>
      <c r="BK13" s="33">
        <f t="shared" si="1"/>
        <v>0.47916666666666669</v>
      </c>
      <c r="BL13" s="33" t="str">
        <f t="shared" si="1"/>
        <v/>
      </c>
      <c r="BM13" s="33">
        <f t="shared" si="1"/>
        <v>0</v>
      </c>
      <c r="BN13" s="33">
        <f t="shared" si="6"/>
        <v>2</v>
      </c>
      <c r="BO13" s="33">
        <f t="shared" si="1"/>
        <v>0</v>
      </c>
      <c r="BP13" s="33">
        <f t="shared" si="1"/>
        <v>0</v>
      </c>
      <c r="BQ13" s="33">
        <f t="shared" si="1"/>
        <v>0</v>
      </c>
      <c r="BR13" s="33">
        <f t="shared" si="1"/>
        <v>0</v>
      </c>
      <c r="BS13" s="33">
        <f t="shared" si="1"/>
        <v>0</v>
      </c>
      <c r="BT13" s="33">
        <f t="shared" si="1"/>
        <v>0</v>
      </c>
      <c r="BU13" s="33" t="str">
        <f t="shared" si="1"/>
        <v>récré</v>
      </c>
      <c r="BV13" s="33" t="str">
        <f t="shared" si="1"/>
        <v>RÉCRÉ</v>
      </c>
      <c r="BW13" s="33">
        <f t="shared" si="1"/>
        <v>0</v>
      </c>
      <c r="BX13" s="33">
        <f t="shared" si="1"/>
        <v>0</v>
      </c>
      <c r="BY13" s="33">
        <f t="shared" si="1"/>
        <v>0</v>
      </c>
      <c r="BZ13" s="33">
        <f t="shared" si="1"/>
        <v>0.47916666666666669</v>
      </c>
      <c r="CA13" s="33" t="str">
        <f t="shared" si="1"/>
        <v/>
      </c>
      <c r="CB13" s="33">
        <f t="shared" si="1"/>
        <v>0</v>
      </c>
      <c r="CC13" s="33">
        <f t="shared" si="7"/>
        <v>2</v>
      </c>
      <c r="CD13" s="33">
        <f t="shared" si="1"/>
        <v>0</v>
      </c>
      <c r="CE13" s="33">
        <f t="shared" si="1"/>
        <v>0</v>
      </c>
      <c r="CF13" s="33">
        <f t="shared" si="1"/>
        <v>0</v>
      </c>
      <c r="CG13" s="33">
        <f t="shared" si="1"/>
        <v>0</v>
      </c>
      <c r="CH13" s="33">
        <f t="shared" si="1"/>
        <v>0</v>
      </c>
      <c r="CI13" s="33">
        <f t="shared" si="1"/>
        <v>0</v>
      </c>
      <c r="CJ13" s="33">
        <f t="shared" si="1"/>
        <v>0.47916666666666669</v>
      </c>
      <c r="CK13" s="33" t="str">
        <f t="shared" si="1"/>
        <v/>
      </c>
      <c r="CL13" s="33">
        <f t="shared" si="1"/>
        <v>0</v>
      </c>
      <c r="CM13" s="33">
        <f t="shared" si="8"/>
        <v>2</v>
      </c>
    </row>
    <row r="14" spans="2:91" ht="29.45" customHeight="1" thickTop="1" thickBot="1" x14ac:dyDescent="0.3">
      <c r="B14" s="40">
        <f>'EDT1'!B14</f>
        <v>0.5</v>
      </c>
      <c r="C14" s="19">
        <f>'EDT1'!C14</f>
        <v>0</v>
      </c>
      <c r="D14" s="33">
        <f>'EDT1'!D14</f>
        <v>0</v>
      </c>
      <c r="E14" s="36"/>
      <c r="F14" s="36"/>
      <c r="G14" s="36"/>
      <c r="H14" s="36"/>
      <c r="I14" s="36"/>
      <c r="J14" s="36"/>
      <c r="K14" s="36"/>
      <c r="L14" s="29">
        <f t="shared" si="2"/>
        <v>0.5</v>
      </c>
      <c r="M14" s="37">
        <f>'EDT1'!M14</f>
        <v>0</v>
      </c>
      <c r="N14" s="33">
        <f>'EDT1'!N14</f>
        <v>0</v>
      </c>
      <c r="O14" s="36"/>
      <c r="P14" s="36"/>
      <c r="Q14" s="36"/>
      <c r="R14" s="36"/>
      <c r="S14" s="36"/>
      <c r="T14" s="36"/>
      <c r="U14" s="36"/>
      <c r="V14" s="36"/>
      <c r="W14" s="36" t="str">
        <f>UPPER(V14)</f>
        <v/>
      </c>
      <c r="X14" s="36"/>
      <c r="Y14" s="36"/>
      <c r="Z14" s="36"/>
      <c r="AA14" s="29">
        <f t="shared" si="3"/>
        <v>0.5</v>
      </c>
      <c r="AB14" s="37">
        <f>'EDT1'!AB14</f>
        <v>0</v>
      </c>
      <c r="AC14" s="33">
        <f>'EDT1'!AC14</f>
        <v>0</v>
      </c>
      <c r="AD14" s="36"/>
      <c r="AE14" s="36"/>
      <c r="AF14" s="36"/>
      <c r="AG14" s="36"/>
      <c r="AH14" s="36"/>
      <c r="AI14" s="36"/>
      <c r="AJ14" s="36"/>
      <c r="AK14" s="38">
        <f t="shared" si="4"/>
        <v>0.5</v>
      </c>
      <c r="AL14" s="37">
        <f>'EDT1'!AL14</f>
        <v>0</v>
      </c>
      <c r="AM14" s="33">
        <f>'EDT1'!AM14</f>
        <v>0</v>
      </c>
      <c r="AU14" s="7" t="s">
        <v>14</v>
      </c>
      <c r="AV14" s="10">
        <f>SUM(J37+T37+AI37+AS37)</f>
        <v>0</v>
      </c>
      <c r="AW14" s="7" t="s">
        <v>14</v>
      </c>
      <c r="AX14" s="31" t="str">
        <f>'EDT1'!AX14</f>
        <v xml:space="preserve">RÉCRÉATIONS: h </v>
      </c>
      <c r="BC14" s="65">
        <f t="shared" si="0"/>
        <v>0</v>
      </c>
      <c r="BD14" s="33">
        <f t="shared" si="5"/>
        <v>2</v>
      </c>
      <c r="BE14" s="33">
        <f t="shared" si="1"/>
        <v>0</v>
      </c>
      <c r="BF14" s="33">
        <f t="shared" si="1"/>
        <v>0</v>
      </c>
      <c r="BG14" s="33">
        <f t="shared" si="1"/>
        <v>0</v>
      </c>
      <c r="BH14" s="33">
        <f t="shared" si="1"/>
        <v>0</v>
      </c>
      <c r="BI14" s="33">
        <f t="shared" si="1"/>
        <v>0</v>
      </c>
      <c r="BJ14" s="33">
        <f t="shared" si="1"/>
        <v>0</v>
      </c>
      <c r="BK14" s="33">
        <f t="shared" si="1"/>
        <v>0.5</v>
      </c>
      <c r="BL14" s="33">
        <f t="shared" si="1"/>
        <v>0</v>
      </c>
      <c r="BM14" s="33">
        <f t="shared" si="1"/>
        <v>0</v>
      </c>
      <c r="BN14" s="33">
        <f t="shared" si="6"/>
        <v>2</v>
      </c>
      <c r="BO14" s="33">
        <f t="shared" ref="BO14:BO19" si="9">P14</f>
        <v>0</v>
      </c>
      <c r="BP14" s="33">
        <f t="shared" ref="BP14:BP19" si="10">Q14</f>
        <v>0</v>
      </c>
      <c r="BQ14" s="33">
        <f t="shared" ref="BQ14:BQ19" si="11">R14</f>
        <v>0</v>
      </c>
      <c r="BR14" s="33">
        <f t="shared" ref="BR14:BR19" si="12">S14</f>
        <v>0</v>
      </c>
      <c r="BS14" s="33">
        <f t="shared" ref="BS14:BS19" si="13">T14</f>
        <v>0</v>
      </c>
      <c r="BT14" s="33">
        <f t="shared" ref="BT14:BT19" si="14">U14</f>
        <v>0</v>
      </c>
      <c r="BU14" s="33">
        <f t="shared" ref="BU14:BU19" si="15">V14</f>
        <v>0</v>
      </c>
      <c r="BV14" s="33" t="str">
        <f t="shared" ref="BV14:BV19" si="16">W14</f>
        <v/>
      </c>
      <c r="BW14" s="33">
        <f t="shared" ref="BW14:BW19" si="17">X14</f>
        <v>0</v>
      </c>
      <c r="BX14" s="33">
        <f t="shared" ref="BX14:BX19" si="18">Y14</f>
        <v>0</v>
      </c>
      <c r="BY14" s="33">
        <f t="shared" ref="BY14:BY19" si="19">Z14</f>
        <v>0</v>
      </c>
      <c r="BZ14" s="33">
        <f t="shared" ref="BZ14:BZ19" si="20">AA14</f>
        <v>0.5</v>
      </c>
      <c r="CA14" s="33">
        <f t="shared" ref="CA14:CA19" si="21">AB14</f>
        <v>0</v>
      </c>
      <c r="CB14" s="33">
        <f t="shared" ref="CB14:CB19" si="22">AC14</f>
        <v>0</v>
      </c>
      <c r="CC14" s="33">
        <f t="shared" si="7"/>
        <v>2</v>
      </c>
      <c r="CD14" s="33">
        <f t="shared" ref="CD14:CD19" si="23">AE14</f>
        <v>0</v>
      </c>
      <c r="CE14" s="33">
        <f t="shared" ref="CE14:CE19" si="24">AF14</f>
        <v>0</v>
      </c>
      <c r="CF14" s="33">
        <f t="shared" ref="CF14:CF19" si="25">AG14</f>
        <v>0</v>
      </c>
      <c r="CG14" s="33">
        <f t="shared" ref="CG14:CG19" si="26">AH14</f>
        <v>0</v>
      </c>
      <c r="CH14" s="33">
        <f t="shared" ref="CH14:CH19" si="27">AI14</f>
        <v>0</v>
      </c>
      <c r="CI14" s="33">
        <f t="shared" ref="CI14:CI19" si="28">AJ14</f>
        <v>0</v>
      </c>
      <c r="CJ14" s="33">
        <f t="shared" ref="CJ14:CJ19" si="29">AK14</f>
        <v>0.5</v>
      </c>
      <c r="CK14" s="33">
        <f t="shared" ref="CK14:CK19" si="30">AL14</f>
        <v>0</v>
      </c>
      <c r="CL14" s="33">
        <f t="shared" ref="CL14:CL19" si="31">AM14</f>
        <v>0</v>
      </c>
      <c r="CM14" s="33">
        <f t="shared" si="8"/>
        <v>2</v>
      </c>
    </row>
    <row r="15" spans="2:91" ht="29.45" customHeight="1" thickTop="1" thickBot="1" x14ac:dyDescent="0.3">
      <c r="B15" s="40">
        <f>'EDT1'!B15</f>
        <v>0.58333333333333337</v>
      </c>
      <c r="C15" s="19" t="str">
        <f>'EDT1'!C15</f>
        <v/>
      </c>
      <c r="D15" s="33">
        <f>'EDT1'!D15</f>
        <v>0</v>
      </c>
      <c r="E15" s="36"/>
      <c r="F15" s="36"/>
      <c r="G15" s="36"/>
      <c r="H15" s="36"/>
      <c r="I15" s="36"/>
      <c r="J15" s="36"/>
      <c r="K15" s="36"/>
      <c r="L15" s="29">
        <f t="shared" si="2"/>
        <v>0.58333333333333337</v>
      </c>
      <c r="M15" s="37" t="str">
        <f>'EDT1'!M15</f>
        <v/>
      </c>
      <c r="N15" s="33">
        <f>'EDT1'!N15</f>
        <v>0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29">
        <f t="shared" si="3"/>
        <v>0.58333333333333337</v>
      </c>
      <c r="AB15" s="37" t="str">
        <f>'EDT1'!AB15</f>
        <v/>
      </c>
      <c r="AC15" s="33">
        <f>'EDT1'!AC15</f>
        <v>0</v>
      </c>
      <c r="AD15" s="36"/>
      <c r="AE15" s="36"/>
      <c r="AF15" s="36"/>
      <c r="AG15" s="36"/>
      <c r="AH15" s="36"/>
      <c r="AI15" s="36"/>
      <c r="AJ15" s="36"/>
      <c r="AK15" s="38">
        <f t="shared" si="4"/>
        <v>0.58333333333333337</v>
      </c>
      <c r="AL15" s="37" t="str">
        <f>'EDT1'!AL15</f>
        <v/>
      </c>
      <c r="AM15" s="33">
        <f>'EDT1'!AM15</f>
        <v>0</v>
      </c>
      <c r="AU15" s="7" t="s">
        <v>26</v>
      </c>
      <c r="AV15" s="28">
        <f>SUM(AV7+AV8+AV9+AV10+AV11+AV12+AV13+AV14)</f>
        <v>1.041666666666663E-2</v>
      </c>
      <c r="AW15" s="7" t="s">
        <v>26</v>
      </c>
      <c r="AX15" s="31" t="str">
        <f>'EDT1'!AX15</f>
        <v>TOTAL: 0h15</v>
      </c>
      <c r="BC15" s="65">
        <f t="shared" si="0"/>
        <v>0</v>
      </c>
      <c r="BD15" s="33">
        <f t="shared" si="5"/>
        <v>2</v>
      </c>
      <c r="BE15" s="33">
        <f t="shared" ref="BE15:BE19" si="32">F15</f>
        <v>0</v>
      </c>
      <c r="BF15" s="33">
        <f t="shared" ref="BF15:BF19" si="33">G15</f>
        <v>0</v>
      </c>
      <c r="BG15" s="33">
        <f t="shared" ref="BG15:BG19" si="34">H15</f>
        <v>0</v>
      </c>
      <c r="BH15" s="33">
        <f t="shared" ref="BH15:BH19" si="35">I15</f>
        <v>0</v>
      </c>
      <c r="BI15" s="33">
        <f t="shared" ref="BI15:BI19" si="36">J15</f>
        <v>0</v>
      </c>
      <c r="BJ15" s="33">
        <f t="shared" ref="BJ15:BJ19" si="37">K15</f>
        <v>0</v>
      </c>
      <c r="BK15" s="33">
        <f t="shared" ref="BK15:BK19" si="38">L15</f>
        <v>0.58333333333333337</v>
      </c>
      <c r="BL15" s="33" t="str">
        <f t="shared" ref="BL15:BL19" si="39">M15</f>
        <v/>
      </c>
      <c r="BM15" s="33">
        <f t="shared" ref="BM15:BM19" si="40">N15</f>
        <v>0</v>
      </c>
      <c r="BN15" s="33">
        <f t="shared" si="6"/>
        <v>2</v>
      </c>
      <c r="BO15" s="33">
        <f t="shared" si="9"/>
        <v>0</v>
      </c>
      <c r="BP15" s="33">
        <f t="shared" si="10"/>
        <v>0</v>
      </c>
      <c r="BQ15" s="33">
        <f t="shared" si="11"/>
        <v>0</v>
      </c>
      <c r="BR15" s="33">
        <f t="shared" si="12"/>
        <v>0</v>
      </c>
      <c r="BS15" s="33">
        <f t="shared" si="13"/>
        <v>0</v>
      </c>
      <c r="BT15" s="33">
        <f t="shared" si="14"/>
        <v>0</v>
      </c>
      <c r="BU15" s="33">
        <f t="shared" si="15"/>
        <v>0</v>
      </c>
      <c r="BV15" s="33">
        <f t="shared" si="16"/>
        <v>0</v>
      </c>
      <c r="BW15" s="33">
        <f t="shared" si="17"/>
        <v>0</v>
      </c>
      <c r="BX15" s="33">
        <f t="shared" si="18"/>
        <v>0</v>
      </c>
      <c r="BY15" s="33">
        <f t="shared" si="19"/>
        <v>0</v>
      </c>
      <c r="BZ15" s="33">
        <f t="shared" si="20"/>
        <v>0.58333333333333337</v>
      </c>
      <c r="CA15" s="33" t="str">
        <f t="shared" si="21"/>
        <v/>
      </c>
      <c r="CB15" s="33">
        <f t="shared" si="22"/>
        <v>0</v>
      </c>
      <c r="CC15" s="33">
        <f t="shared" si="7"/>
        <v>2</v>
      </c>
      <c r="CD15" s="33">
        <f t="shared" si="23"/>
        <v>0</v>
      </c>
      <c r="CE15" s="33">
        <f t="shared" si="24"/>
        <v>0</v>
      </c>
      <c r="CF15" s="33">
        <f t="shared" si="25"/>
        <v>0</v>
      </c>
      <c r="CG15" s="33">
        <f t="shared" si="26"/>
        <v>0</v>
      </c>
      <c r="CH15" s="33">
        <f t="shared" si="27"/>
        <v>0</v>
      </c>
      <c r="CI15" s="33">
        <f t="shared" si="28"/>
        <v>0</v>
      </c>
      <c r="CJ15" s="33">
        <f t="shared" si="29"/>
        <v>0.58333333333333337</v>
      </c>
      <c r="CK15" s="33" t="str">
        <f t="shared" si="30"/>
        <v/>
      </c>
      <c r="CL15" s="33">
        <f t="shared" si="31"/>
        <v>0</v>
      </c>
      <c r="CM15" s="33">
        <f t="shared" si="8"/>
        <v>2</v>
      </c>
    </row>
    <row r="16" spans="2:91" ht="22.9" customHeight="1" thickTop="1" thickBot="1" x14ac:dyDescent="0.3">
      <c r="B16" s="40">
        <f>'EDT1'!B16</f>
        <v>0.59375</v>
      </c>
      <c r="C16" s="19" t="str">
        <f>'EDT1'!C16</f>
        <v/>
      </c>
      <c r="D16" s="33">
        <f>'EDT1'!D16</f>
        <v>0</v>
      </c>
      <c r="E16" s="36"/>
      <c r="F16" s="36"/>
      <c r="G16" s="36"/>
      <c r="H16" s="36"/>
      <c r="I16" s="36"/>
      <c r="J16" s="36"/>
      <c r="K16" s="36"/>
      <c r="L16" s="29">
        <f t="shared" si="2"/>
        <v>0.59375</v>
      </c>
      <c r="M16" s="37" t="str">
        <f>'EDT1'!M16</f>
        <v/>
      </c>
      <c r="N16" s="33">
        <f>'EDT1'!N16</f>
        <v>0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29">
        <f t="shared" si="3"/>
        <v>0.59375</v>
      </c>
      <c r="AB16" s="37" t="str">
        <f>'EDT1'!AB16</f>
        <v/>
      </c>
      <c r="AC16" s="33">
        <f>'EDT1'!AC16</f>
        <v>0</v>
      </c>
      <c r="AD16" s="36"/>
      <c r="AE16" s="36"/>
      <c r="AF16" s="36"/>
      <c r="AG16" s="36"/>
      <c r="AH16" s="36"/>
      <c r="AI16" s="36"/>
      <c r="AJ16" s="36"/>
      <c r="AK16" s="38">
        <f t="shared" si="4"/>
        <v>0.59375</v>
      </c>
      <c r="AL16" s="37" t="str">
        <f>'EDT1'!AL16</f>
        <v/>
      </c>
      <c r="AM16" s="33">
        <f>'EDT1'!AM16</f>
        <v>0</v>
      </c>
      <c r="BC16" s="65">
        <f t="shared" si="0"/>
        <v>0</v>
      </c>
      <c r="BD16" s="33">
        <f t="shared" si="5"/>
        <v>2</v>
      </c>
      <c r="BE16" s="33">
        <f t="shared" si="32"/>
        <v>0</v>
      </c>
      <c r="BF16" s="33">
        <f t="shared" si="33"/>
        <v>0</v>
      </c>
      <c r="BG16" s="33">
        <f t="shared" si="34"/>
        <v>0</v>
      </c>
      <c r="BH16" s="33">
        <f t="shared" si="35"/>
        <v>0</v>
      </c>
      <c r="BI16" s="33">
        <f t="shared" si="36"/>
        <v>0</v>
      </c>
      <c r="BJ16" s="33">
        <f t="shared" si="37"/>
        <v>0</v>
      </c>
      <c r="BK16" s="33">
        <f t="shared" si="38"/>
        <v>0.59375</v>
      </c>
      <c r="BL16" s="33" t="str">
        <f t="shared" si="39"/>
        <v/>
      </c>
      <c r="BM16" s="33">
        <f t="shared" si="40"/>
        <v>0</v>
      </c>
      <c r="BN16" s="33">
        <f t="shared" si="6"/>
        <v>2</v>
      </c>
      <c r="BO16" s="33">
        <f t="shared" si="9"/>
        <v>0</v>
      </c>
      <c r="BP16" s="33">
        <f t="shared" si="10"/>
        <v>0</v>
      </c>
      <c r="BQ16" s="33">
        <f t="shared" si="11"/>
        <v>0</v>
      </c>
      <c r="BR16" s="33">
        <f t="shared" si="12"/>
        <v>0</v>
      </c>
      <c r="BS16" s="33">
        <f t="shared" si="13"/>
        <v>0</v>
      </c>
      <c r="BT16" s="33">
        <f t="shared" si="14"/>
        <v>0</v>
      </c>
      <c r="BU16" s="33">
        <f t="shared" si="15"/>
        <v>0</v>
      </c>
      <c r="BV16" s="33">
        <f t="shared" si="16"/>
        <v>0</v>
      </c>
      <c r="BW16" s="33">
        <f t="shared" si="17"/>
        <v>0</v>
      </c>
      <c r="BX16" s="33">
        <f t="shared" si="18"/>
        <v>0</v>
      </c>
      <c r="BY16" s="33">
        <f t="shared" si="19"/>
        <v>0</v>
      </c>
      <c r="BZ16" s="33">
        <f t="shared" si="20"/>
        <v>0.59375</v>
      </c>
      <c r="CA16" s="33" t="str">
        <f t="shared" si="21"/>
        <v/>
      </c>
      <c r="CB16" s="33">
        <f t="shared" si="22"/>
        <v>0</v>
      </c>
      <c r="CC16" s="33">
        <f t="shared" si="7"/>
        <v>2</v>
      </c>
      <c r="CD16" s="33">
        <f t="shared" si="23"/>
        <v>0</v>
      </c>
      <c r="CE16" s="33">
        <f t="shared" si="24"/>
        <v>0</v>
      </c>
      <c r="CF16" s="33">
        <f t="shared" si="25"/>
        <v>0</v>
      </c>
      <c r="CG16" s="33">
        <f t="shared" si="26"/>
        <v>0</v>
      </c>
      <c r="CH16" s="33">
        <f t="shared" si="27"/>
        <v>0</v>
      </c>
      <c r="CI16" s="33">
        <f t="shared" si="28"/>
        <v>0</v>
      </c>
      <c r="CJ16" s="33">
        <f t="shared" si="29"/>
        <v>0.59375</v>
      </c>
      <c r="CK16" s="33" t="str">
        <f t="shared" si="30"/>
        <v/>
      </c>
      <c r="CL16" s="33">
        <f t="shared" si="31"/>
        <v>0</v>
      </c>
      <c r="CM16" s="33">
        <f t="shared" si="8"/>
        <v>2</v>
      </c>
    </row>
    <row r="17" spans="2:91" ht="29.45" customHeight="1" thickTop="1" thickBot="1" x14ac:dyDescent="0.3">
      <c r="B17" s="40">
        <f>'EDT1'!B17</f>
        <v>0.63194444444444442</v>
      </c>
      <c r="C17" s="19" t="str">
        <f>'EDT1'!C17</f>
        <v/>
      </c>
      <c r="D17" s="33">
        <f>'EDT1'!D17</f>
        <v>0</v>
      </c>
      <c r="E17" s="36"/>
      <c r="F17" s="36"/>
      <c r="G17" s="36"/>
      <c r="H17" s="36"/>
      <c r="I17" s="36"/>
      <c r="J17" s="36"/>
      <c r="K17" s="36"/>
      <c r="L17" s="29">
        <f t="shared" si="2"/>
        <v>0.63194444444444442</v>
      </c>
      <c r="M17" s="37" t="str">
        <f>'EDT1'!M17</f>
        <v/>
      </c>
      <c r="N17" s="33">
        <f>'EDT1'!N17</f>
        <v>0</v>
      </c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29">
        <f t="shared" si="3"/>
        <v>0.63194444444444442</v>
      </c>
      <c r="AB17" s="37" t="str">
        <f>'EDT1'!AB17</f>
        <v/>
      </c>
      <c r="AC17" s="33">
        <f>'EDT1'!AC17</f>
        <v>0</v>
      </c>
      <c r="AD17" s="36"/>
      <c r="AE17" s="36"/>
      <c r="AF17" s="36"/>
      <c r="AG17" s="36"/>
      <c r="AH17" s="36"/>
      <c r="AI17" s="36"/>
      <c r="AJ17" s="36"/>
      <c r="AK17" s="38">
        <f t="shared" si="4"/>
        <v>0.63194444444444442</v>
      </c>
      <c r="AL17" s="37" t="str">
        <f>'EDT1'!AL17</f>
        <v/>
      </c>
      <c r="AM17" s="33">
        <f>'EDT1'!AM17</f>
        <v>0</v>
      </c>
      <c r="BC17" s="65">
        <f t="shared" si="0"/>
        <v>0</v>
      </c>
      <c r="BD17" s="33">
        <f t="shared" si="5"/>
        <v>2</v>
      </c>
      <c r="BE17" s="33">
        <f t="shared" si="32"/>
        <v>0</v>
      </c>
      <c r="BF17" s="33">
        <f t="shared" si="33"/>
        <v>0</v>
      </c>
      <c r="BG17" s="33">
        <f t="shared" si="34"/>
        <v>0</v>
      </c>
      <c r="BH17" s="33">
        <f t="shared" si="35"/>
        <v>0</v>
      </c>
      <c r="BI17" s="33">
        <f t="shared" si="36"/>
        <v>0</v>
      </c>
      <c r="BJ17" s="33">
        <f t="shared" si="37"/>
        <v>0</v>
      </c>
      <c r="BK17" s="33">
        <f t="shared" si="38"/>
        <v>0.63194444444444442</v>
      </c>
      <c r="BL17" s="33" t="str">
        <f t="shared" si="39"/>
        <v/>
      </c>
      <c r="BM17" s="33">
        <f t="shared" si="40"/>
        <v>0</v>
      </c>
      <c r="BN17" s="33">
        <f t="shared" si="6"/>
        <v>2</v>
      </c>
      <c r="BO17" s="33">
        <f t="shared" si="9"/>
        <v>0</v>
      </c>
      <c r="BP17" s="33">
        <f t="shared" si="10"/>
        <v>0</v>
      </c>
      <c r="BQ17" s="33">
        <f t="shared" si="11"/>
        <v>0</v>
      </c>
      <c r="BR17" s="33">
        <f t="shared" si="12"/>
        <v>0</v>
      </c>
      <c r="BS17" s="33">
        <f t="shared" si="13"/>
        <v>0</v>
      </c>
      <c r="BT17" s="33">
        <f t="shared" si="14"/>
        <v>0</v>
      </c>
      <c r="BU17" s="33">
        <f t="shared" si="15"/>
        <v>0</v>
      </c>
      <c r="BV17" s="33">
        <f t="shared" si="16"/>
        <v>0</v>
      </c>
      <c r="BW17" s="33">
        <f t="shared" si="17"/>
        <v>0</v>
      </c>
      <c r="BX17" s="33">
        <f t="shared" si="18"/>
        <v>0</v>
      </c>
      <c r="BY17" s="33">
        <f t="shared" si="19"/>
        <v>0</v>
      </c>
      <c r="BZ17" s="33">
        <f t="shared" si="20"/>
        <v>0.63194444444444442</v>
      </c>
      <c r="CA17" s="33" t="str">
        <f t="shared" si="21"/>
        <v/>
      </c>
      <c r="CB17" s="33">
        <f t="shared" si="22"/>
        <v>0</v>
      </c>
      <c r="CC17" s="33">
        <f t="shared" si="7"/>
        <v>2</v>
      </c>
      <c r="CD17" s="33">
        <f t="shared" si="23"/>
        <v>0</v>
      </c>
      <c r="CE17" s="33">
        <f t="shared" si="24"/>
        <v>0</v>
      </c>
      <c r="CF17" s="33">
        <f t="shared" si="25"/>
        <v>0</v>
      </c>
      <c r="CG17" s="33">
        <f t="shared" si="26"/>
        <v>0</v>
      </c>
      <c r="CH17" s="33">
        <f t="shared" si="27"/>
        <v>0</v>
      </c>
      <c r="CI17" s="33">
        <f t="shared" si="28"/>
        <v>0</v>
      </c>
      <c r="CJ17" s="33">
        <f t="shared" si="29"/>
        <v>0.63194444444444442</v>
      </c>
      <c r="CK17" s="33" t="str">
        <f t="shared" si="30"/>
        <v/>
      </c>
      <c r="CL17" s="33">
        <f t="shared" si="31"/>
        <v>0</v>
      </c>
      <c r="CM17" s="33">
        <f t="shared" si="8"/>
        <v>2</v>
      </c>
    </row>
    <row r="18" spans="2:91" ht="29.45" customHeight="1" thickTop="1" thickBot="1" x14ac:dyDescent="0.3">
      <c r="B18" s="40">
        <f>'EDT1'!B18</f>
        <v>0.63888888888888895</v>
      </c>
      <c r="C18" s="19" t="str">
        <f>'EDT1'!C18</f>
        <v/>
      </c>
      <c r="D18" s="33">
        <f>'EDT1'!D18</f>
        <v>0</v>
      </c>
      <c r="E18" s="36"/>
      <c r="F18" s="36"/>
      <c r="G18" s="36"/>
      <c r="H18" s="36"/>
      <c r="I18" s="36"/>
      <c r="J18" s="36"/>
      <c r="K18" s="36"/>
      <c r="L18" s="29">
        <f t="shared" si="2"/>
        <v>0.63888888888888895</v>
      </c>
      <c r="M18" s="37" t="str">
        <f>'EDT1'!M18</f>
        <v/>
      </c>
      <c r="N18" s="33">
        <f>'EDT1'!N18</f>
        <v>0</v>
      </c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29">
        <f t="shared" si="3"/>
        <v>0.63888888888888895</v>
      </c>
      <c r="AB18" s="37" t="str">
        <f>'EDT1'!AB18</f>
        <v/>
      </c>
      <c r="AC18" s="33">
        <f>'EDT1'!AC18</f>
        <v>0</v>
      </c>
      <c r="AD18" s="36"/>
      <c r="AE18" s="36"/>
      <c r="AF18" s="36"/>
      <c r="AG18" s="36"/>
      <c r="AH18" s="36"/>
      <c r="AI18" s="36"/>
      <c r="AJ18" s="36"/>
      <c r="AK18" s="38">
        <f t="shared" si="4"/>
        <v>0.63888888888888895</v>
      </c>
      <c r="AL18" s="37" t="str">
        <f>'EDT1'!AL18</f>
        <v/>
      </c>
      <c r="AM18" s="33">
        <f>'EDT1'!AM18</f>
        <v>0</v>
      </c>
      <c r="BC18" s="65">
        <f t="shared" si="0"/>
        <v>0</v>
      </c>
      <c r="BD18" s="33">
        <f t="shared" si="5"/>
        <v>2</v>
      </c>
      <c r="BE18" s="33">
        <f t="shared" si="32"/>
        <v>0</v>
      </c>
      <c r="BF18" s="33">
        <f t="shared" si="33"/>
        <v>0</v>
      </c>
      <c r="BG18" s="33">
        <f t="shared" si="34"/>
        <v>0</v>
      </c>
      <c r="BH18" s="33">
        <f t="shared" si="35"/>
        <v>0</v>
      </c>
      <c r="BI18" s="33">
        <f t="shared" si="36"/>
        <v>0</v>
      </c>
      <c r="BJ18" s="33">
        <f t="shared" si="37"/>
        <v>0</v>
      </c>
      <c r="BK18" s="33">
        <f t="shared" si="38"/>
        <v>0.63888888888888895</v>
      </c>
      <c r="BL18" s="33" t="str">
        <f t="shared" si="39"/>
        <v/>
      </c>
      <c r="BM18" s="33">
        <f t="shared" si="40"/>
        <v>0</v>
      </c>
      <c r="BN18" s="33">
        <f t="shared" si="6"/>
        <v>2</v>
      </c>
      <c r="BO18" s="33">
        <f t="shared" si="9"/>
        <v>0</v>
      </c>
      <c r="BP18" s="33">
        <f t="shared" si="10"/>
        <v>0</v>
      </c>
      <c r="BQ18" s="33">
        <f t="shared" si="11"/>
        <v>0</v>
      </c>
      <c r="BR18" s="33">
        <f t="shared" si="12"/>
        <v>0</v>
      </c>
      <c r="BS18" s="33">
        <f t="shared" si="13"/>
        <v>0</v>
      </c>
      <c r="BT18" s="33">
        <f t="shared" si="14"/>
        <v>0</v>
      </c>
      <c r="BU18" s="33">
        <f t="shared" si="15"/>
        <v>0</v>
      </c>
      <c r="BV18" s="33">
        <f t="shared" si="16"/>
        <v>0</v>
      </c>
      <c r="BW18" s="33">
        <f t="shared" si="17"/>
        <v>0</v>
      </c>
      <c r="BX18" s="33">
        <f t="shared" si="18"/>
        <v>0</v>
      </c>
      <c r="BY18" s="33">
        <f t="shared" si="19"/>
        <v>0</v>
      </c>
      <c r="BZ18" s="33">
        <f t="shared" si="20"/>
        <v>0.63888888888888895</v>
      </c>
      <c r="CA18" s="33" t="str">
        <f t="shared" si="21"/>
        <v/>
      </c>
      <c r="CB18" s="33">
        <f t="shared" si="22"/>
        <v>0</v>
      </c>
      <c r="CC18" s="33">
        <f t="shared" si="7"/>
        <v>2</v>
      </c>
      <c r="CD18" s="33">
        <f t="shared" si="23"/>
        <v>0</v>
      </c>
      <c r="CE18" s="33">
        <f t="shared" si="24"/>
        <v>0</v>
      </c>
      <c r="CF18" s="33">
        <f t="shared" si="25"/>
        <v>0</v>
      </c>
      <c r="CG18" s="33">
        <f t="shared" si="26"/>
        <v>0</v>
      </c>
      <c r="CH18" s="33">
        <f t="shared" si="27"/>
        <v>0</v>
      </c>
      <c r="CI18" s="33">
        <f t="shared" si="28"/>
        <v>0</v>
      </c>
      <c r="CJ18" s="33">
        <f t="shared" si="29"/>
        <v>0.63888888888888895</v>
      </c>
      <c r="CK18" s="33" t="str">
        <f t="shared" si="30"/>
        <v/>
      </c>
      <c r="CL18" s="33">
        <f t="shared" si="31"/>
        <v>0</v>
      </c>
      <c r="CM18" s="33">
        <f t="shared" si="8"/>
        <v>2</v>
      </c>
    </row>
    <row r="19" spans="2:91" ht="29.45" customHeight="1" thickTop="1" thickBot="1" x14ac:dyDescent="0.3">
      <c r="B19" s="40">
        <f>'EDT1'!B19</f>
        <v>0.66319444444444442</v>
      </c>
      <c r="C19" s="19" t="str">
        <f>'EDT1'!C19</f>
        <v/>
      </c>
      <c r="D19" s="33" t="str">
        <f>'EDT1'!D19</f>
        <v xml:space="preserve"> </v>
      </c>
      <c r="E19" s="36"/>
      <c r="F19" s="36"/>
      <c r="G19" s="36"/>
      <c r="H19" s="36"/>
      <c r="I19" s="36"/>
      <c r="J19" s="36"/>
      <c r="K19" s="36"/>
      <c r="L19" s="29">
        <f t="shared" si="2"/>
        <v>0.66319444444444442</v>
      </c>
      <c r="M19" s="37" t="str">
        <f>'EDT1'!M19</f>
        <v/>
      </c>
      <c r="N19" s="33" t="str">
        <f>'EDT1'!N19</f>
        <v xml:space="preserve"> 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29">
        <f t="shared" si="3"/>
        <v>0.66319444444444442</v>
      </c>
      <c r="AB19" s="37" t="str">
        <f>'EDT1'!AB19</f>
        <v/>
      </c>
      <c r="AC19" s="33">
        <f>'EDT1'!AC19</f>
        <v>0</v>
      </c>
      <c r="AD19" s="36"/>
      <c r="AE19" s="36"/>
      <c r="AF19" s="36"/>
      <c r="AG19" s="36"/>
      <c r="AH19" s="36"/>
      <c r="AI19" s="36"/>
      <c r="AJ19" s="36"/>
      <c r="AK19" s="38">
        <f t="shared" si="4"/>
        <v>0.66319444444444442</v>
      </c>
      <c r="AL19" s="37" t="str">
        <f>'EDT1'!AL19</f>
        <v/>
      </c>
      <c r="AM19" s="33">
        <f>'EDT1'!AM19</f>
        <v>0</v>
      </c>
      <c r="BC19" s="65" t="str">
        <f t="shared" si="0"/>
        <v xml:space="preserve"> </v>
      </c>
      <c r="BD19" s="33">
        <f t="shared" si="5"/>
        <v>2</v>
      </c>
      <c r="BE19" s="33">
        <f t="shared" si="32"/>
        <v>0</v>
      </c>
      <c r="BF19" s="33">
        <f t="shared" si="33"/>
        <v>0</v>
      </c>
      <c r="BG19" s="33">
        <f t="shared" si="34"/>
        <v>0</v>
      </c>
      <c r="BH19" s="33">
        <f t="shared" si="35"/>
        <v>0</v>
      </c>
      <c r="BI19" s="33">
        <f t="shared" si="36"/>
        <v>0</v>
      </c>
      <c r="BJ19" s="33">
        <f t="shared" si="37"/>
        <v>0</v>
      </c>
      <c r="BK19" s="33">
        <f t="shared" si="38"/>
        <v>0.66319444444444442</v>
      </c>
      <c r="BL19" s="33" t="str">
        <f t="shared" si="39"/>
        <v/>
      </c>
      <c r="BM19" s="33" t="str">
        <f t="shared" si="40"/>
        <v xml:space="preserve"> </v>
      </c>
      <c r="BN19" s="33">
        <f t="shared" si="6"/>
        <v>2</v>
      </c>
      <c r="BO19" s="33">
        <f t="shared" si="9"/>
        <v>0</v>
      </c>
      <c r="BP19" s="33">
        <f t="shared" si="10"/>
        <v>0</v>
      </c>
      <c r="BQ19" s="33">
        <f t="shared" si="11"/>
        <v>0</v>
      </c>
      <c r="BR19" s="33">
        <f t="shared" si="12"/>
        <v>0</v>
      </c>
      <c r="BS19" s="33">
        <f t="shared" si="13"/>
        <v>0</v>
      </c>
      <c r="BT19" s="33">
        <f t="shared" si="14"/>
        <v>0</v>
      </c>
      <c r="BU19" s="33">
        <f t="shared" si="15"/>
        <v>0</v>
      </c>
      <c r="BV19" s="33">
        <f t="shared" si="16"/>
        <v>0</v>
      </c>
      <c r="BW19" s="33">
        <f t="shared" si="17"/>
        <v>0</v>
      </c>
      <c r="BX19" s="33">
        <f t="shared" si="18"/>
        <v>0</v>
      </c>
      <c r="BY19" s="33">
        <f t="shared" si="19"/>
        <v>0</v>
      </c>
      <c r="BZ19" s="33">
        <f t="shared" si="20"/>
        <v>0.66319444444444442</v>
      </c>
      <c r="CA19" s="33" t="str">
        <f t="shared" si="21"/>
        <v/>
      </c>
      <c r="CB19" s="33">
        <f t="shared" si="22"/>
        <v>0</v>
      </c>
      <c r="CC19" s="33">
        <f t="shared" si="7"/>
        <v>2</v>
      </c>
      <c r="CD19" s="33">
        <f t="shared" si="23"/>
        <v>0</v>
      </c>
      <c r="CE19" s="33">
        <f t="shared" si="24"/>
        <v>0</v>
      </c>
      <c r="CF19" s="33">
        <f t="shared" si="25"/>
        <v>0</v>
      </c>
      <c r="CG19" s="33">
        <f t="shared" si="26"/>
        <v>0</v>
      </c>
      <c r="CH19" s="33">
        <f t="shared" si="27"/>
        <v>0</v>
      </c>
      <c r="CI19" s="33">
        <f t="shared" si="28"/>
        <v>0</v>
      </c>
      <c r="CJ19" s="33">
        <f t="shared" si="29"/>
        <v>0.66319444444444442</v>
      </c>
      <c r="CK19" s="33" t="str">
        <f t="shared" si="30"/>
        <v/>
      </c>
      <c r="CL19" s="33">
        <f t="shared" si="31"/>
        <v>0</v>
      </c>
      <c r="CM19" s="33">
        <f t="shared" si="8"/>
        <v>2</v>
      </c>
    </row>
    <row r="20" spans="2:91" ht="29.45" hidden="1" customHeight="1" x14ac:dyDescent="0.25">
      <c r="B20" s="10">
        <f>'EDT1'!B20</f>
        <v>0.6875</v>
      </c>
      <c r="L20" s="6">
        <f t="shared" si="2"/>
        <v>0.6875</v>
      </c>
      <c r="AA20" s="6">
        <f t="shared" si="3"/>
        <v>0.6875</v>
      </c>
      <c r="AK20" s="6">
        <f t="shared" si="4"/>
        <v>0.6875</v>
      </c>
      <c r="BD20" s="33" t="e">
        <f t="shared" ref="BD20:BD39" si="41">MATCH($BA$6:$BA$10,BC20)</f>
        <v>#VALUE!</v>
      </c>
    </row>
    <row r="21" spans="2:91" ht="29.45" hidden="1" customHeight="1" x14ac:dyDescent="0.25">
      <c r="B21" s="82" t="s">
        <v>8</v>
      </c>
      <c r="C21" s="82"/>
      <c r="D21" s="82"/>
      <c r="E21" s="82"/>
      <c r="F21" s="82"/>
      <c r="G21" s="82"/>
      <c r="H21" s="82"/>
      <c r="I21" s="82"/>
      <c r="J21" s="82"/>
      <c r="L21" s="83" t="s">
        <v>18</v>
      </c>
      <c r="M21" s="83"/>
      <c r="N21" s="83"/>
      <c r="O21" s="83"/>
      <c r="P21" s="83"/>
      <c r="Q21" s="83"/>
      <c r="R21" s="83"/>
      <c r="S21" s="83"/>
      <c r="T21" s="83"/>
      <c r="AA21" s="84" t="s">
        <v>24</v>
      </c>
      <c r="AB21" s="84"/>
      <c r="AC21" s="84"/>
      <c r="AD21" s="84"/>
      <c r="AE21" s="84"/>
      <c r="AF21" s="84"/>
      <c r="AG21" s="84"/>
      <c r="AH21" s="84"/>
      <c r="AI21" s="84"/>
      <c r="AK21" s="85" t="s">
        <v>25</v>
      </c>
      <c r="AL21" s="85"/>
      <c r="AM21" s="85"/>
      <c r="AN21" s="85"/>
      <c r="AO21" s="85"/>
      <c r="AP21" s="85"/>
      <c r="AQ21" s="85"/>
      <c r="AR21" s="85"/>
      <c r="AS21" s="85"/>
      <c r="BD21" s="33" t="e">
        <f t="shared" si="41"/>
        <v>#VALUE!</v>
      </c>
    </row>
    <row r="22" spans="2:91" ht="29.45" hidden="1" customHeight="1" x14ac:dyDescent="0.25">
      <c r="B22" s="29"/>
      <c r="C22" s="17" t="s">
        <v>11</v>
      </c>
      <c r="D22" s="17" t="s">
        <v>7</v>
      </c>
      <c r="E22" s="17" t="s">
        <v>1</v>
      </c>
      <c r="F22" s="17" t="s">
        <v>12</v>
      </c>
      <c r="G22" s="17" t="s">
        <v>4</v>
      </c>
      <c r="H22" s="17" t="s">
        <v>19</v>
      </c>
      <c r="I22" s="17" t="s">
        <v>6</v>
      </c>
      <c r="J22" s="17" t="s">
        <v>20</v>
      </c>
      <c r="L22" s="29"/>
      <c r="M22" s="17" t="s">
        <v>11</v>
      </c>
      <c r="N22" s="17" t="s">
        <v>7</v>
      </c>
      <c r="O22" s="17" t="s">
        <v>1</v>
      </c>
      <c r="P22" s="17" t="s">
        <v>12</v>
      </c>
      <c r="Q22" s="17" t="s">
        <v>4</v>
      </c>
      <c r="R22" s="17" t="s">
        <v>19</v>
      </c>
      <c r="S22" s="17" t="s">
        <v>6</v>
      </c>
      <c r="T22" s="17" t="s">
        <v>20</v>
      </c>
      <c r="AA22" s="29"/>
      <c r="AB22" s="17" t="s">
        <v>11</v>
      </c>
      <c r="AC22" s="17" t="s">
        <v>7</v>
      </c>
      <c r="AD22" s="17" t="s">
        <v>1</v>
      </c>
      <c r="AE22" s="17" t="s">
        <v>12</v>
      </c>
      <c r="AF22" s="17" t="s">
        <v>4</v>
      </c>
      <c r="AG22" s="17" t="s">
        <v>19</v>
      </c>
      <c r="AH22" s="17" t="s">
        <v>6</v>
      </c>
      <c r="AI22" s="17" t="s">
        <v>20</v>
      </c>
      <c r="AK22" s="29"/>
      <c r="AL22" s="17" t="s">
        <v>11</v>
      </c>
      <c r="AM22" s="17" t="s">
        <v>7</v>
      </c>
      <c r="AN22" s="17" t="s">
        <v>1</v>
      </c>
      <c r="AO22" s="17" t="s">
        <v>12</v>
      </c>
      <c r="AP22" s="17" t="s">
        <v>4</v>
      </c>
      <c r="AQ22" s="17" t="s">
        <v>19</v>
      </c>
      <c r="AR22" s="17" t="s">
        <v>6</v>
      </c>
      <c r="AS22" s="17" t="s">
        <v>20</v>
      </c>
      <c r="BD22" s="33" t="e">
        <f t="shared" si="41"/>
        <v>#VALUE!</v>
      </c>
    </row>
    <row r="23" spans="2:91" ht="29.45" hidden="1" customHeight="1" x14ac:dyDescent="0.25">
      <c r="B23" s="30">
        <v>1</v>
      </c>
      <c r="C23" s="31">
        <f t="shared" ref="C23:C29" si="42">IF($C7="FR",$B8-$B7,0)</f>
        <v>1.041666666666663E-2</v>
      </c>
      <c r="D23" s="31">
        <f t="shared" ref="D23:D29" si="43">IF($C7="MATHS",$B8-$B7,0)</f>
        <v>0</v>
      </c>
      <c r="E23" s="31">
        <f t="shared" ref="E23:E29" si="44">IF($C7="LVE",$B8-$B7,0)</f>
        <v>0</v>
      </c>
      <c r="F23" s="31">
        <f>IF($C7="SCIENCES",$B8-$B7,0)</f>
        <v>0</v>
      </c>
      <c r="G23" s="31">
        <f t="shared" ref="G23:G29" si="45">IF($C7="ARTS",$B8-$B7,0)</f>
        <v>0</v>
      </c>
      <c r="H23" s="31">
        <f t="shared" ref="H23:H29" si="46">IF($C7="H-G-EMC",$B8-$B7,0)</f>
        <v>0</v>
      </c>
      <c r="I23" s="31">
        <f t="shared" ref="I23:I29" si="47">IF($C7="EPS",$B8-$B7,0)</f>
        <v>0</v>
      </c>
      <c r="J23" s="31">
        <f t="shared" ref="J23:J29" si="48">IF($C7="RÉCRÉ",$B8-$B7,0)</f>
        <v>0</v>
      </c>
      <c r="L23" s="30">
        <v>1</v>
      </c>
      <c r="M23" s="31">
        <f>IF($M7="FR",$L8-$L7,0)</f>
        <v>0</v>
      </c>
      <c r="N23" s="31">
        <f t="shared" ref="N23:N36" si="49">IF($M7="MATHS",$L8-$L7,0)</f>
        <v>0</v>
      </c>
      <c r="O23" s="31">
        <f t="shared" ref="O23:O36" si="50">IF($M7="LVE",$L8-$L7,0)</f>
        <v>0</v>
      </c>
      <c r="P23" s="31">
        <f>IF($M7="SCIENCES",$L8-$L7,0)</f>
        <v>0</v>
      </c>
      <c r="Q23" s="31">
        <f t="shared" ref="Q23:Q36" si="51">IF($M7="ARTS",$L8-$L7,0)</f>
        <v>0</v>
      </c>
      <c r="R23" s="31">
        <f t="shared" ref="R23:R36" si="52">IF($M7="H-G-EMC",$L8-$L7,0)</f>
        <v>0</v>
      </c>
      <c r="S23" s="31">
        <f t="shared" ref="S23:S36" si="53">IF($M7="EPS",$L8-$L7,0)</f>
        <v>0</v>
      </c>
      <c r="T23" s="31">
        <f t="shared" ref="T23:T36" si="54">IF($M7="RÉCRÉ",$L8-$L7,0)</f>
        <v>0</v>
      </c>
      <c r="AA23" s="30">
        <v>1</v>
      </c>
      <c r="AB23" s="31">
        <f>IF($AB7="FR",$AA8-$AA7,0)</f>
        <v>0</v>
      </c>
      <c r="AC23" s="31">
        <f>IF($AB7="MATHS",$AA8-$AA7,0)</f>
        <v>0</v>
      </c>
      <c r="AD23" s="31">
        <f>IF($AB7="LVE",$AA8-$AA7,0)</f>
        <v>0</v>
      </c>
      <c r="AE23" s="31">
        <f>IF($AB7="SCIENCES",$AA8-$AA7,0)</f>
        <v>0</v>
      </c>
      <c r="AF23" s="31">
        <f>IF($AB7="ARTS",$AA8-$AA7,0)</f>
        <v>0</v>
      </c>
      <c r="AG23" s="31">
        <f>IF($AB7="H-G-EMC",$AA8-$AA7,0)</f>
        <v>0</v>
      </c>
      <c r="AH23" s="31">
        <f>IF($AB7="EPS",$AA8-$AA7,0)</f>
        <v>0</v>
      </c>
      <c r="AI23" s="31">
        <f>IF($AB7="RÉCRÉ",$AA8-$AA7,0)</f>
        <v>0</v>
      </c>
      <c r="AK23" s="30">
        <v>1</v>
      </c>
      <c r="AL23" s="31">
        <f>IF($AL7="FR",$AK8-$AK7,0)</f>
        <v>0</v>
      </c>
      <c r="AM23" s="31">
        <f>IF($AL7="MATHS",$AK8-$AK7,0)</f>
        <v>0</v>
      </c>
      <c r="AN23" s="31">
        <f>IF($AL7="LVE",$AK8-$AK7,0)</f>
        <v>0</v>
      </c>
      <c r="AO23" s="31">
        <f>IF($AL7="SCIENCES",$AK8-$AK7,0)</f>
        <v>0</v>
      </c>
      <c r="AP23" s="31">
        <f>IF($AL7="ARTS",$AK8-$AK7,0)</f>
        <v>0</v>
      </c>
      <c r="AQ23" s="31">
        <f>IF($AL7="H-G-EMC",$AK8-$AK7,0)</f>
        <v>0</v>
      </c>
      <c r="AR23" s="31">
        <f>IF($AL7="EPS",$AK8-$AK7,0)</f>
        <v>0</v>
      </c>
      <c r="AS23" s="31">
        <f>IF($AL7="RÉCRÉ",$AK8-$AK7,0)</f>
        <v>0</v>
      </c>
      <c r="BD23" s="33" t="e">
        <f t="shared" si="41"/>
        <v>#VALUE!</v>
      </c>
    </row>
    <row r="24" spans="2:91" ht="29.45" hidden="1" customHeight="1" x14ac:dyDescent="0.25">
      <c r="B24" s="30">
        <f>B23+1</f>
        <v>2</v>
      </c>
      <c r="C24" s="31">
        <f t="shared" si="42"/>
        <v>0</v>
      </c>
      <c r="D24" s="31">
        <f t="shared" si="43"/>
        <v>0</v>
      </c>
      <c r="E24" s="31">
        <f t="shared" si="44"/>
        <v>0</v>
      </c>
      <c r="F24" s="31">
        <f t="shared" ref="F24:F29" si="55">IF($C8="SC",$B9-$B8,0)</f>
        <v>0</v>
      </c>
      <c r="G24" s="31">
        <f t="shared" si="45"/>
        <v>0</v>
      </c>
      <c r="H24" s="31">
        <f t="shared" si="46"/>
        <v>0</v>
      </c>
      <c r="I24" s="31">
        <f t="shared" si="47"/>
        <v>0</v>
      </c>
      <c r="J24" s="31">
        <f t="shared" si="48"/>
        <v>0</v>
      </c>
      <c r="L24" s="30">
        <f t="shared" ref="L24:L29" si="56">L23+1</f>
        <v>2</v>
      </c>
      <c r="M24" s="31">
        <f t="shared" ref="M24:M36" si="57">IF($M8="FR",$L9-$L8,0)</f>
        <v>0</v>
      </c>
      <c r="N24" s="31">
        <f t="shared" si="49"/>
        <v>0</v>
      </c>
      <c r="O24" s="31">
        <f t="shared" si="50"/>
        <v>0</v>
      </c>
      <c r="P24" s="31">
        <f t="shared" ref="P24:P36" si="58">IF($M8="SCIENCES",$L9-$L8,0)</f>
        <v>0</v>
      </c>
      <c r="Q24" s="31">
        <f t="shared" si="51"/>
        <v>0</v>
      </c>
      <c r="R24" s="31">
        <f t="shared" si="52"/>
        <v>0</v>
      </c>
      <c r="S24" s="31">
        <f t="shared" si="53"/>
        <v>0</v>
      </c>
      <c r="T24" s="31">
        <f t="shared" si="54"/>
        <v>0</v>
      </c>
      <c r="AA24" s="30">
        <f t="shared" ref="AA24:AA29" si="59">AA23+1</f>
        <v>2</v>
      </c>
      <c r="AB24" s="31">
        <f t="shared" ref="AB24:AB36" si="60">IF($AB8="FR",$AA9-$AA8,0)</f>
        <v>0</v>
      </c>
      <c r="AC24" s="31">
        <f t="shared" ref="AC24:AC36" si="61">IF($AB8="MATHS",$AA9-$AA8,0)</f>
        <v>0</v>
      </c>
      <c r="AD24" s="31">
        <f t="shared" ref="AD24:AD36" si="62">IF($AB8="LVE",$AA9-$AA8,0)</f>
        <v>0</v>
      </c>
      <c r="AE24" s="31">
        <f t="shared" ref="AE24:AE36" si="63">IF($AB8="SCIENCES",$AA9-$AA8,0)</f>
        <v>0</v>
      </c>
      <c r="AF24" s="31">
        <f t="shared" ref="AF24:AF36" si="64">IF($AB8="ARTS",$AA9-$AA8,0)</f>
        <v>0</v>
      </c>
      <c r="AG24" s="31">
        <f t="shared" ref="AG24:AG36" si="65">IF($AB8="H-G-EMC",$AA9-$AA8,0)</f>
        <v>0</v>
      </c>
      <c r="AH24" s="31">
        <f t="shared" ref="AH24:AH36" si="66">IF($AB8="EPS",$AA9-$AA8,0)</f>
        <v>0</v>
      </c>
      <c r="AI24" s="31">
        <f t="shared" ref="AI24:AI36" si="67">IF($AB8="RÉCRÉ",$AA9-$AA8,0)</f>
        <v>0</v>
      </c>
      <c r="AK24" s="30">
        <f t="shared" ref="AK24:AK29" si="68">AK23+1</f>
        <v>2</v>
      </c>
      <c r="AL24" s="31">
        <f t="shared" ref="AL24:AL36" si="69">IF($AL8="FR",$AK9-$AK8,0)</f>
        <v>0</v>
      </c>
      <c r="AM24" s="31">
        <f t="shared" ref="AM24:AM36" si="70">IF($AL8="MATHS",$AK9-$AK8,0)</f>
        <v>0</v>
      </c>
      <c r="AN24" s="31">
        <f t="shared" ref="AN24:AN36" si="71">IF($AL8="LVE",$AK9-$AK8,0)</f>
        <v>0</v>
      </c>
      <c r="AO24" s="31">
        <f t="shared" ref="AO24:AO36" si="72">IF($AL8="SCIENCES",$AK9-$AK8,0)</f>
        <v>0</v>
      </c>
      <c r="AP24" s="31">
        <f t="shared" ref="AP24:AP36" si="73">IF($AL8="SC",$AK9-$AK8,0)</f>
        <v>0</v>
      </c>
      <c r="AQ24" s="31">
        <f t="shared" ref="AQ24:AQ36" si="74">IF($AL8="H-G-EMC",$AK9-$AK8,0)</f>
        <v>0</v>
      </c>
      <c r="AR24" s="31">
        <f t="shared" ref="AR24:AR36" si="75">IF($AL8="EPS",$AK9-$AK8,0)</f>
        <v>0</v>
      </c>
      <c r="AS24" s="31">
        <f t="shared" ref="AS24:AS36" si="76">IF($AL8="RÉCRÉ",$AK9-$AK8,0)</f>
        <v>0</v>
      </c>
      <c r="BD24" s="33" t="e">
        <f t="shared" si="41"/>
        <v>#VALUE!</v>
      </c>
    </row>
    <row r="25" spans="2:91" ht="29.45" hidden="1" customHeight="1" x14ac:dyDescent="0.25">
      <c r="B25" s="30">
        <f t="shared" ref="B25:B36" si="77">B24+1</f>
        <v>3</v>
      </c>
      <c r="C25" s="31">
        <f t="shared" si="42"/>
        <v>0</v>
      </c>
      <c r="D25" s="31">
        <f t="shared" si="43"/>
        <v>0</v>
      </c>
      <c r="E25" s="31">
        <f t="shared" si="44"/>
        <v>0</v>
      </c>
      <c r="F25" s="31">
        <f t="shared" si="55"/>
        <v>0</v>
      </c>
      <c r="G25" s="31">
        <f t="shared" si="45"/>
        <v>0</v>
      </c>
      <c r="H25" s="31">
        <f t="shared" si="46"/>
        <v>0</v>
      </c>
      <c r="I25" s="31">
        <f t="shared" si="47"/>
        <v>0</v>
      </c>
      <c r="J25" s="31">
        <f t="shared" si="48"/>
        <v>0</v>
      </c>
      <c r="L25" s="30">
        <f t="shared" si="56"/>
        <v>3</v>
      </c>
      <c r="M25" s="31">
        <f t="shared" si="57"/>
        <v>0</v>
      </c>
      <c r="N25" s="31">
        <f t="shared" si="49"/>
        <v>0</v>
      </c>
      <c r="O25" s="31">
        <f t="shared" si="50"/>
        <v>0</v>
      </c>
      <c r="P25" s="31">
        <f t="shared" si="58"/>
        <v>0</v>
      </c>
      <c r="Q25" s="31">
        <f t="shared" si="51"/>
        <v>0</v>
      </c>
      <c r="R25" s="31">
        <f t="shared" si="52"/>
        <v>0</v>
      </c>
      <c r="S25" s="31">
        <f t="shared" si="53"/>
        <v>0</v>
      </c>
      <c r="T25" s="31">
        <f t="shared" si="54"/>
        <v>0</v>
      </c>
      <c r="AA25" s="30">
        <f t="shared" si="59"/>
        <v>3</v>
      </c>
      <c r="AB25" s="31">
        <f t="shared" si="60"/>
        <v>0</v>
      </c>
      <c r="AC25" s="31">
        <f t="shared" si="61"/>
        <v>0</v>
      </c>
      <c r="AD25" s="31">
        <f t="shared" si="62"/>
        <v>0</v>
      </c>
      <c r="AE25" s="31">
        <f t="shared" si="63"/>
        <v>0</v>
      </c>
      <c r="AF25" s="31">
        <f t="shared" si="64"/>
        <v>0</v>
      </c>
      <c r="AG25" s="31">
        <f t="shared" si="65"/>
        <v>0</v>
      </c>
      <c r="AH25" s="31">
        <f t="shared" si="66"/>
        <v>0</v>
      </c>
      <c r="AI25" s="31">
        <f t="shared" si="67"/>
        <v>0</v>
      </c>
      <c r="AK25" s="30">
        <f t="shared" si="68"/>
        <v>3</v>
      </c>
      <c r="AL25" s="31">
        <f t="shared" si="69"/>
        <v>0</v>
      </c>
      <c r="AM25" s="31">
        <f t="shared" si="70"/>
        <v>0</v>
      </c>
      <c r="AN25" s="31">
        <f t="shared" si="71"/>
        <v>0</v>
      </c>
      <c r="AO25" s="31">
        <f t="shared" si="72"/>
        <v>0</v>
      </c>
      <c r="AP25" s="31">
        <f t="shared" si="73"/>
        <v>0</v>
      </c>
      <c r="AQ25" s="31">
        <f t="shared" si="74"/>
        <v>0</v>
      </c>
      <c r="AR25" s="31">
        <f t="shared" si="75"/>
        <v>0</v>
      </c>
      <c r="AS25" s="31">
        <f t="shared" si="76"/>
        <v>0</v>
      </c>
      <c r="BD25" s="33" t="e">
        <f t="shared" si="41"/>
        <v>#VALUE!</v>
      </c>
    </row>
    <row r="26" spans="2:91" ht="29.45" hidden="1" customHeight="1" x14ac:dyDescent="0.25">
      <c r="B26" s="30">
        <f t="shared" si="77"/>
        <v>4</v>
      </c>
      <c r="C26" s="31">
        <f t="shared" si="42"/>
        <v>0</v>
      </c>
      <c r="D26" s="31">
        <f t="shared" si="43"/>
        <v>0</v>
      </c>
      <c r="E26" s="31">
        <f t="shared" si="44"/>
        <v>0</v>
      </c>
      <c r="F26" s="31">
        <f t="shared" si="55"/>
        <v>0</v>
      </c>
      <c r="G26" s="31">
        <f t="shared" si="45"/>
        <v>0</v>
      </c>
      <c r="H26" s="31">
        <f t="shared" si="46"/>
        <v>0</v>
      </c>
      <c r="I26" s="31">
        <f t="shared" si="47"/>
        <v>0</v>
      </c>
      <c r="J26" s="31">
        <f t="shared" si="48"/>
        <v>0</v>
      </c>
      <c r="L26" s="30">
        <f t="shared" si="56"/>
        <v>4</v>
      </c>
      <c r="M26" s="31">
        <f t="shared" si="57"/>
        <v>0</v>
      </c>
      <c r="N26" s="31">
        <f t="shared" si="49"/>
        <v>0</v>
      </c>
      <c r="O26" s="31">
        <f t="shared" si="50"/>
        <v>0</v>
      </c>
      <c r="P26" s="31">
        <f t="shared" si="58"/>
        <v>0</v>
      </c>
      <c r="Q26" s="31">
        <f t="shared" si="51"/>
        <v>0</v>
      </c>
      <c r="R26" s="31">
        <f t="shared" si="52"/>
        <v>0</v>
      </c>
      <c r="S26" s="31">
        <f t="shared" si="53"/>
        <v>0</v>
      </c>
      <c r="T26" s="31">
        <f t="shared" si="54"/>
        <v>0</v>
      </c>
      <c r="AA26" s="30">
        <f t="shared" si="59"/>
        <v>4</v>
      </c>
      <c r="AB26" s="31">
        <f t="shared" si="60"/>
        <v>0</v>
      </c>
      <c r="AC26" s="31">
        <f t="shared" si="61"/>
        <v>0</v>
      </c>
      <c r="AD26" s="31">
        <f t="shared" si="62"/>
        <v>0</v>
      </c>
      <c r="AE26" s="31">
        <f t="shared" si="63"/>
        <v>0</v>
      </c>
      <c r="AF26" s="31">
        <f t="shared" si="64"/>
        <v>0</v>
      </c>
      <c r="AG26" s="31">
        <f t="shared" si="65"/>
        <v>0</v>
      </c>
      <c r="AH26" s="31">
        <f t="shared" si="66"/>
        <v>0</v>
      </c>
      <c r="AI26" s="31">
        <f t="shared" si="67"/>
        <v>0</v>
      </c>
      <c r="AK26" s="30">
        <f t="shared" si="68"/>
        <v>4</v>
      </c>
      <c r="AL26" s="31">
        <f t="shared" si="69"/>
        <v>0</v>
      </c>
      <c r="AM26" s="31">
        <f t="shared" si="70"/>
        <v>0</v>
      </c>
      <c r="AN26" s="31">
        <f t="shared" si="71"/>
        <v>0</v>
      </c>
      <c r="AO26" s="31">
        <f t="shared" si="72"/>
        <v>0</v>
      </c>
      <c r="AP26" s="31">
        <f t="shared" si="73"/>
        <v>0</v>
      </c>
      <c r="AQ26" s="31">
        <f t="shared" si="74"/>
        <v>0</v>
      </c>
      <c r="AR26" s="31">
        <f t="shared" si="75"/>
        <v>0</v>
      </c>
      <c r="AS26" s="31">
        <f t="shared" si="76"/>
        <v>0</v>
      </c>
      <c r="BD26" s="33" t="e">
        <f t="shared" si="41"/>
        <v>#VALUE!</v>
      </c>
    </row>
    <row r="27" spans="2:91" ht="29.45" hidden="1" customHeight="1" x14ac:dyDescent="0.25">
      <c r="B27" s="30">
        <f t="shared" si="77"/>
        <v>5</v>
      </c>
      <c r="C27" s="31">
        <f t="shared" si="42"/>
        <v>0</v>
      </c>
      <c r="D27" s="31">
        <f t="shared" si="43"/>
        <v>0</v>
      </c>
      <c r="E27" s="31">
        <f t="shared" si="44"/>
        <v>0</v>
      </c>
      <c r="F27" s="31">
        <f t="shared" si="55"/>
        <v>0</v>
      </c>
      <c r="G27" s="31">
        <f t="shared" si="45"/>
        <v>0</v>
      </c>
      <c r="H27" s="31">
        <f t="shared" si="46"/>
        <v>0</v>
      </c>
      <c r="I27" s="31">
        <f t="shared" si="47"/>
        <v>0</v>
      </c>
      <c r="J27" s="31">
        <f t="shared" si="48"/>
        <v>0</v>
      </c>
      <c r="L27" s="30">
        <f t="shared" si="56"/>
        <v>5</v>
      </c>
      <c r="M27" s="31">
        <f t="shared" si="57"/>
        <v>0</v>
      </c>
      <c r="N27" s="31">
        <f t="shared" si="49"/>
        <v>0</v>
      </c>
      <c r="O27" s="31">
        <f t="shared" si="50"/>
        <v>0</v>
      </c>
      <c r="P27" s="31">
        <f t="shared" si="58"/>
        <v>0</v>
      </c>
      <c r="Q27" s="31">
        <f t="shared" si="51"/>
        <v>0</v>
      </c>
      <c r="R27" s="31">
        <f t="shared" si="52"/>
        <v>0</v>
      </c>
      <c r="S27" s="31">
        <f t="shared" si="53"/>
        <v>0</v>
      </c>
      <c r="T27" s="31">
        <f t="shared" si="54"/>
        <v>0</v>
      </c>
      <c r="AA27" s="30">
        <f t="shared" si="59"/>
        <v>5</v>
      </c>
      <c r="AB27" s="31">
        <f t="shared" si="60"/>
        <v>0</v>
      </c>
      <c r="AC27" s="31">
        <f t="shared" si="61"/>
        <v>0</v>
      </c>
      <c r="AD27" s="31">
        <f t="shared" si="62"/>
        <v>0</v>
      </c>
      <c r="AE27" s="31">
        <f t="shared" si="63"/>
        <v>0</v>
      </c>
      <c r="AF27" s="31">
        <f t="shared" si="64"/>
        <v>0</v>
      </c>
      <c r="AG27" s="31">
        <f t="shared" si="65"/>
        <v>0</v>
      </c>
      <c r="AH27" s="31">
        <f t="shared" si="66"/>
        <v>0</v>
      </c>
      <c r="AI27" s="31">
        <f t="shared" si="67"/>
        <v>0</v>
      </c>
      <c r="AK27" s="30">
        <f t="shared" si="68"/>
        <v>5</v>
      </c>
      <c r="AL27" s="31">
        <f t="shared" si="69"/>
        <v>0</v>
      </c>
      <c r="AM27" s="31">
        <f t="shared" si="70"/>
        <v>0</v>
      </c>
      <c r="AN27" s="31">
        <f t="shared" si="71"/>
        <v>0</v>
      </c>
      <c r="AO27" s="31">
        <f t="shared" si="72"/>
        <v>0</v>
      </c>
      <c r="AP27" s="31">
        <f t="shared" si="73"/>
        <v>0</v>
      </c>
      <c r="AQ27" s="31">
        <f t="shared" si="74"/>
        <v>0</v>
      </c>
      <c r="AR27" s="31">
        <f t="shared" si="75"/>
        <v>0</v>
      </c>
      <c r="AS27" s="31">
        <f t="shared" si="76"/>
        <v>0</v>
      </c>
      <c r="BD27" s="33" t="e">
        <f t="shared" si="41"/>
        <v>#VALUE!</v>
      </c>
    </row>
    <row r="28" spans="2:91" ht="29.45" hidden="1" customHeight="1" x14ac:dyDescent="0.25">
      <c r="B28" s="30">
        <f t="shared" si="77"/>
        <v>6</v>
      </c>
      <c r="C28" s="31">
        <f t="shared" si="42"/>
        <v>0</v>
      </c>
      <c r="D28" s="31">
        <f t="shared" si="43"/>
        <v>0</v>
      </c>
      <c r="E28" s="31">
        <f t="shared" si="44"/>
        <v>0</v>
      </c>
      <c r="F28" s="31">
        <f t="shared" si="55"/>
        <v>0</v>
      </c>
      <c r="G28" s="31">
        <f t="shared" si="45"/>
        <v>0</v>
      </c>
      <c r="H28" s="31">
        <f t="shared" si="46"/>
        <v>0</v>
      </c>
      <c r="I28" s="31">
        <f t="shared" si="47"/>
        <v>0</v>
      </c>
      <c r="J28" s="31">
        <f t="shared" si="48"/>
        <v>0</v>
      </c>
      <c r="L28" s="30">
        <f t="shared" si="56"/>
        <v>6</v>
      </c>
      <c r="M28" s="31">
        <f t="shared" si="57"/>
        <v>0</v>
      </c>
      <c r="N28" s="31">
        <f t="shared" si="49"/>
        <v>0</v>
      </c>
      <c r="O28" s="31">
        <f t="shared" si="50"/>
        <v>0</v>
      </c>
      <c r="P28" s="31">
        <f t="shared" si="58"/>
        <v>0</v>
      </c>
      <c r="Q28" s="31">
        <f t="shared" si="51"/>
        <v>0</v>
      </c>
      <c r="R28" s="31">
        <f t="shared" si="52"/>
        <v>0</v>
      </c>
      <c r="S28" s="31">
        <f t="shared" si="53"/>
        <v>0</v>
      </c>
      <c r="T28" s="31">
        <f t="shared" si="54"/>
        <v>0</v>
      </c>
      <c r="AA28" s="30">
        <f t="shared" si="59"/>
        <v>6</v>
      </c>
      <c r="AB28" s="31">
        <f t="shared" si="60"/>
        <v>0</v>
      </c>
      <c r="AC28" s="31">
        <f t="shared" si="61"/>
        <v>0</v>
      </c>
      <c r="AD28" s="31">
        <f t="shared" si="62"/>
        <v>0</v>
      </c>
      <c r="AE28" s="31">
        <f t="shared" si="63"/>
        <v>0</v>
      </c>
      <c r="AF28" s="31">
        <f t="shared" si="64"/>
        <v>0</v>
      </c>
      <c r="AG28" s="31">
        <f t="shared" si="65"/>
        <v>0</v>
      </c>
      <c r="AH28" s="31">
        <f t="shared" si="66"/>
        <v>0</v>
      </c>
      <c r="AI28" s="31">
        <f t="shared" si="67"/>
        <v>0</v>
      </c>
      <c r="AK28" s="30">
        <f t="shared" si="68"/>
        <v>6</v>
      </c>
      <c r="AL28" s="31">
        <f t="shared" si="69"/>
        <v>0</v>
      </c>
      <c r="AM28" s="31">
        <f t="shared" si="70"/>
        <v>0</v>
      </c>
      <c r="AN28" s="31">
        <f t="shared" si="71"/>
        <v>0</v>
      </c>
      <c r="AO28" s="31">
        <f t="shared" si="72"/>
        <v>0</v>
      </c>
      <c r="AP28" s="31">
        <f t="shared" si="73"/>
        <v>0</v>
      </c>
      <c r="AQ28" s="31">
        <f t="shared" si="74"/>
        <v>0</v>
      </c>
      <c r="AR28" s="31">
        <f t="shared" si="75"/>
        <v>0</v>
      </c>
      <c r="AS28" s="31">
        <f t="shared" si="76"/>
        <v>0</v>
      </c>
      <c r="BD28" s="33" t="e">
        <f t="shared" si="41"/>
        <v>#VALUE!</v>
      </c>
    </row>
    <row r="29" spans="2:91" ht="29.45" hidden="1" customHeight="1" x14ac:dyDescent="0.25">
      <c r="B29" s="30">
        <f t="shared" si="77"/>
        <v>7</v>
      </c>
      <c r="C29" s="31">
        <f t="shared" si="42"/>
        <v>0</v>
      </c>
      <c r="D29" s="31">
        <f t="shared" si="43"/>
        <v>0</v>
      </c>
      <c r="E29" s="31">
        <f t="shared" si="44"/>
        <v>0</v>
      </c>
      <c r="F29" s="31">
        <f t="shared" si="55"/>
        <v>0</v>
      </c>
      <c r="G29" s="31">
        <f t="shared" si="45"/>
        <v>0</v>
      </c>
      <c r="H29" s="31">
        <f t="shared" si="46"/>
        <v>0</v>
      </c>
      <c r="I29" s="31">
        <f t="shared" si="47"/>
        <v>0</v>
      </c>
      <c r="J29" s="31">
        <f t="shared" si="48"/>
        <v>0</v>
      </c>
      <c r="L29" s="30">
        <f t="shared" si="56"/>
        <v>7</v>
      </c>
      <c r="M29" s="31">
        <f t="shared" si="57"/>
        <v>0</v>
      </c>
      <c r="N29" s="31">
        <f t="shared" si="49"/>
        <v>0</v>
      </c>
      <c r="O29" s="31">
        <f t="shared" si="50"/>
        <v>0</v>
      </c>
      <c r="P29" s="31">
        <f t="shared" si="58"/>
        <v>0</v>
      </c>
      <c r="Q29" s="31">
        <f t="shared" si="51"/>
        <v>0</v>
      </c>
      <c r="R29" s="31">
        <f t="shared" si="52"/>
        <v>0</v>
      </c>
      <c r="S29" s="31">
        <f t="shared" si="53"/>
        <v>0</v>
      </c>
      <c r="T29" s="31">
        <f t="shared" si="54"/>
        <v>0</v>
      </c>
      <c r="AA29" s="30">
        <f t="shared" si="59"/>
        <v>7</v>
      </c>
      <c r="AB29" s="31">
        <f t="shared" si="60"/>
        <v>0</v>
      </c>
      <c r="AC29" s="31">
        <f t="shared" si="61"/>
        <v>0</v>
      </c>
      <c r="AD29" s="31">
        <f t="shared" si="62"/>
        <v>0</v>
      </c>
      <c r="AE29" s="31">
        <f t="shared" si="63"/>
        <v>0</v>
      </c>
      <c r="AF29" s="31">
        <f t="shared" si="64"/>
        <v>0</v>
      </c>
      <c r="AG29" s="31">
        <f t="shared" si="65"/>
        <v>0</v>
      </c>
      <c r="AH29" s="31">
        <f t="shared" si="66"/>
        <v>0</v>
      </c>
      <c r="AI29" s="31">
        <f t="shared" si="67"/>
        <v>0</v>
      </c>
      <c r="AK29" s="30">
        <f t="shared" si="68"/>
        <v>7</v>
      </c>
      <c r="AL29" s="31">
        <f t="shared" si="69"/>
        <v>0</v>
      </c>
      <c r="AM29" s="31">
        <f t="shared" si="70"/>
        <v>0</v>
      </c>
      <c r="AN29" s="31">
        <f t="shared" si="71"/>
        <v>0</v>
      </c>
      <c r="AO29" s="31">
        <f t="shared" si="72"/>
        <v>0</v>
      </c>
      <c r="AP29" s="31">
        <f t="shared" si="73"/>
        <v>0</v>
      </c>
      <c r="AQ29" s="31">
        <f t="shared" si="74"/>
        <v>0</v>
      </c>
      <c r="AR29" s="31">
        <f t="shared" si="75"/>
        <v>0</v>
      </c>
      <c r="AS29" s="31">
        <f t="shared" si="76"/>
        <v>0</v>
      </c>
      <c r="BD29" s="33" t="e">
        <f t="shared" si="41"/>
        <v>#VALUE!</v>
      </c>
    </row>
    <row r="30" spans="2:91" ht="29.45" hidden="1" customHeight="1" x14ac:dyDescent="0.25">
      <c r="B30" s="30"/>
      <c r="C30" s="31"/>
      <c r="D30" s="31"/>
      <c r="E30" s="31"/>
      <c r="F30" s="31"/>
      <c r="G30" s="31"/>
      <c r="H30" s="31"/>
      <c r="I30" s="31"/>
      <c r="J30" s="31"/>
      <c r="L30" s="30"/>
      <c r="M30" s="31">
        <f t="shared" si="57"/>
        <v>0</v>
      </c>
      <c r="N30" s="31">
        <f t="shared" si="49"/>
        <v>0</v>
      </c>
      <c r="O30" s="31">
        <f t="shared" si="50"/>
        <v>0</v>
      </c>
      <c r="P30" s="31">
        <f t="shared" si="58"/>
        <v>0</v>
      </c>
      <c r="Q30" s="31">
        <f t="shared" si="51"/>
        <v>0</v>
      </c>
      <c r="R30" s="31">
        <f t="shared" si="52"/>
        <v>0</v>
      </c>
      <c r="S30" s="31">
        <f t="shared" si="53"/>
        <v>0</v>
      </c>
      <c r="T30" s="31">
        <f t="shared" si="54"/>
        <v>0</v>
      </c>
      <c r="AA30" s="30"/>
      <c r="AB30" s="31">
        <f t="shared" si="60"/>
        <v>0</v>
      </c>
      <c r="AC30" s="31">
        <f t="shared" si="61"/>
        <v>0</v>
      </c>
      <c r="AD30" s="31">
        <f t="shared" si="62"/>
        <v>0</v>
      </c>
      <c r="AE30" s="31">
        <f t="shared" si="63"/>
        <v>0</v>
      </c>
      <c r="AF30" s="31">
        <f t="shared" si="64"/>
        <v>0</v>
      </c>
      <c r="AG30" s="31">
        <f t="shared" si="65"/>
        <v>0</v>
      </c>
      <c r="AH30" s="31">
        <f t="shared" si="66"/>
        <v>0</v>
      </c>
      <c r="AI30" s="31">
        <f t="shared" si="67"/>
        <v>0</v>
      </c>
      <c r="AK30" s="30"/>
      <c r="AL30" s="31">
        <f t="shared" si="69"/>
        <v>0</v>
      </c>
      <c r="AM30" s="31">
        <f t="shared" si="70"/>
        <v>0</v>
      </c>
      <c r="AN30" s="31">
        <f t="shared" si="71"/>
        <v>0</v>
      </c>
      <c r="AO30" s="31">
        <f t="shared" si="72"/>
        <v>0</v>
      </c>
      <c r="AP30" s="31">
        <f t="shared" si="73"/>
        <v>0</v>
      </c>
      <c r="AQ30" s="31">
        <f t="shared" si="74"/>
        <v>0</v>
      </c>
      <c r="AR30" s="31">
        <f t="shared" si="75"/>
        <v>0</v>
      </c>
      <c r="AS30" s="31">
        <f t="shared" si="76"/>
        <v>0</v>
      </c>
      <c r="BD30" s="33" t="e">
        <f t="shared" si="41"/>
        <v>#VALUE!</v>
      </c>
    </row>
    <row r="31" spans="2:91" ht="29.45" hidden="1" customHeight="1" x14ac:dyDescent="0.25">
      <c r="B31" s="30">
        <f>B29+1</f>
        <v>8</v>
      </c>
      <c r="C31" s="31">
        <f t="shared" ref="C31:C36" si="78">IF($C14="FR",$B15-$B14,0)</f>
        <v>0</v>
      </c>
      <c r="D31" s="31">
        <f t="shared" ref="D31:D36" si="79">IF($C14="MATHS",$B15-$B14,0)</f>
        <v>0</v>
      </c>
      <c r="E31" s="31">
        <f t="shared" ref="E31:E36" si="80">IF($C14="LVE",$B15-$B14,0)</f>
        <v>0</v>
      </c>
      <c r="F31" s="31">
        <f t="shared" ref="F31:F36" si="81">IF($C14="SC",$B15-$B14,0)</f>
        <v>0</v>
      </c>
      <c r="G31" s="31">
        <f t="shared" ref="G31:G36" si="82">IF($C14="ARTS",$B15-$B14,0)</f>
        <v>0</v>
      </c>
      <c r="H31" s="31">
        <f t="shared" ref="H31:H36" si="83">IF($C14="H-G-EMC",$B15-$B14,0)</f>
        <v>0</v>
      </c>
      <c r="I31" s="31">
        <f t="shared" ref="I31:I36" si="84">IF($C14="EPS",$B15-$B14,0)</f>
        <v>0</v>
      </c>
      <c r="J31" s="31">
        <f t="shared" ref="J31:J36" si="85">IF($C14="RÉCRÉ",$B15-$B14,0)</f>
        <v>0</v>
      </c>
      <c r="L31" s="30">
        <f>L29+1</f>
        <v>8</v>
      </c>
      <c r="M31" s="31">
        <f t="shared" si="57"/>
        <v>0</v>
      </c>
      <c r="N31" s="31">
        <f t="shared" si="49"/>
        <v>0</v>
      </c>
      <c r="O31" s="31">
        <f t="shared" si="50"/>
        <v>0</v>
      </c>
      <c r="P31" s="31">
        <f t="shared" si="58"/>
        <v>0</v>
      </c>
      <c r="Q31" s="31">
        <f t="shared" si="51"/>
        <v>0</v>
      </c>
      <c r="R31" s="31">
        <f t="shared" si="52"/>
        <v>0</v>
      </c>
      <c r="S31" s="31">
        <f t="shared" si="53"/>
        <v>0</v>
      </c>
      <c r="T31" s="31">
        <f t="shared" si="54"/>
        <v>0</v>
      </c>
      <c r="AA31" s="30">
        <f>AA29+1</f>
        <v>8</v>
      </c>
      <c r="AB31" s="31">
        <f t="shared" si="60"/>
        <v>0</v>
      </c>
      <c r="AC31" s="31">
        <f t="shared" si="61"/>
        <v>0</v>
      </c>
      <c r="AD31" s="31">
        <f t="shared" si="62"/>
        <v>0</v>
      </c>
      <c r="AE31" s="31">
        <f t="shared" si="63"/>
        <v>0</v>
      </c>
      <c r="AF31" s="31">
        <f t="shared" si="64"/>
        <v>0</v>
      </c>
      <c r="AG31" s="31">
        <f t="shared" si="65"/>
        <v>0</v>
      </c>
      <c r="AH31" s="31">
        <f t="shared" si="66"/>
        <v>0</v>
      </c>
      <c r="AI31" s="31">
        <f t="shared" si="67"/>
        <v>0</v>
      </c>
      <c r="AK31" s="30">
        <f>AK29+1</f>
        <v>8</v>
      </c>
      <c r="AL31" s="31">
        <f t="shared" si="69"/>
        <v>0</v>
      </c>
      <c r="AM31" s="31">
        <f t="shared" si="70"/>
        <v>0</v>
      </c>
      <c r="AN31" s="31">
        <f t="shared" si="71"/>
        <v>0</v>
      </c>
      <c r="AO31" s="31">
        <f t="shared" si="72"/>
        <v>0</v>
      </c>
      <c r="AP31" s="31">
        <f t="shared" si="73"/>
        <v>0</v>
      </c>
      <c r="AQ31" s="31">
        <f t="shared" si="74"/>
        <v>0</v>
      </c>
      <c r="AR31" s="31">
        <f t="shared" si="75"/>
        <v>0</v>
      </c>
      <c r="AS31" s="31">
        <f t="shared" si="76"/>
        <v>0</v>
      </c>
      <c r="BD31" s="33" t="e">
        <f t="shared" si="41"/>
        <v>#VALUE!</v>
      </c>
    </row>
    <row r="32" spans="2:91" ht="29.45" hidden="1" customHeight="1" x14ac:dyDescent="0.25">
      <c r="B32" s="30">
        <f t="shared" si="77"/>
        <v>9</v>
      </c>
      <c r="C32" s="31">
        <f t="shared" si="78"/>
        <v>0</v>
      </c>
      <c r="D32" s="31">
        <f t="shared" si="79"/>
        <v>0</v>
      </c>
      <c r="E32" s="31">
        <f t="shared" si="80"/>
        <v>0</v>
      </c>
      <c r="F32" s="31">
        <f t="shared" si="81"/>
        <v>0</v>
      </c>
      <c r="G32" s="31">
        <f t="shared" si="82"/>
        <v>0</v>
      </c>
      <c r="H32" s="31">
        <f t="shared" si="83"/>
        <v>0</v>
      </c>
      <c r="I32" s="31">
        <f t="shared" si="84"/>
        <v>0</v>
      </c>
      <c r="J32" s="31">
        <f t="shared" si="85"/>
        <v>0</v>
      </c>
      <c r="L32" s="30">
        <f>L31+1</f>
        <v>9</v>
      </c>
      <c r="M32" s="31">
        <f t="shared" si="57"/>
        <v>0</v>
      </c>
      <c r="N32" s="31">
        <f t="shared" si="49"/>
        <v>0</v>
      </c>
      <c r="O32" s="31">
        <f t="shared" si="50"/>
        <v>0</v>
      </c>
      <c r="P32" s="31">
        <f t="shared" si="58"/>
        <v>0</v>
      </c>
      <c r="Q32" s="31">
        <f t="shared" si="51"/>
        <v>0</v>
      </c>
      <c r="R32" s="31">
        <f t="shared" si="52"/>
        <v>0</v>
      </c>
      <c r="S32" s="31">
        <f t="shared" si="53"/>
        <v>0</v>
      </c>
      <c r="T32" s="31">
        <f t="shared" si="54"/>
        <v>0</v>
      </c>
      <c r="AA32" s="30">
        <f>AA31+1</f>
        <v>9</v>
      </c>
      <c r="AB32" s="31">
        <f t="shared" si="60"/>
        <v>0</v>
      </c>
      <c r="AC32" s="31">
        <f t="shared" si="61"/>
        <v>0</v>
      </c>
      <c r="AD32" s="31">
        <f t="shared" si="62"/>
        <v>0</v>
      </c>
      <c r="AE32" s="31">
        <f t="shared" si="63"/>
        <v>0</v>
      </c>
      <c r="AF32" s="31">
        <f t="shared" si="64"/>
        <v>0</v>
      </c>
      <c r="AG32" s="31">
        <f t="shared" si="65"/>
        <v>0</v>
      </c>
      <c r="AH32" s="31">
        <f t="shared" si="66"/>
        <v>0</v>
      </c>
      <c r="AI32" s="31">
        <f t="shared" si="67"/>
        <v>0</v>
      </c>
      <c r="AK32" s="30">
        <f>AK31+1</f>
        <v>9</v>
      </c>
      <c r="AL32" s="31">
        <f t="shared" si="69"/>
        <v>0</v>
      </c>
      <c r="AM32" s="31">
        <f t="shared" si="70"/>
        <v>0</v>
      </c>
      <c r="AN32" s="31">
        <f t="shared" si="71"/>
        <v>0</v>
      </c>
      <c r="AO32" s="31">
        <f t="shared" si="72"/>
        <v>0</v>
      </c>
      <c r="AP32" s="31">
        <f t="shared" si="73"/>
        <v>0</v>
      </c>
      <c r="AQ32" s="31">
        <f t="shared" si="74"/>
        <v>0</v>
      </c>
      <c r="AR32" s="31">
        <f t="shared" si="75"/>
        <v>0</v>
      </c>
      <c r="AS32" s="31">
        <f t="shared" si="76"/>
        <v>0</v>
      </c>
      <c r="BD32" s="33" t="e">
        <f t="shared" si="41"/>
        <v>#VALUE!</v>
      </c>
    </row>
    <row r="33" spans="2:56" ht="29.45" hidden="1" customHeight="1" x14ac:dyDescent="0.25">
      <c r="B33" s="30">
        <f t="shared" si="77"/>
        <v>10</v>
      </c>
      <c r="C33" s="31">
        <f t="shared" si="78"/>
        <v>0</v>
      </c>
      <c r="D33" s="31">
        <f t="shared" si="79"/>
        <v>0</v>
      </c>
      <c r="E33" s="31">
        <f t="shared" si="80"/>
        <v>0</v>
      </c>
      <c r="F33" s="31">
        <f t="shared" si="81"/>
        <v>0</v>
      </c>
      <c r="G33" s="31">
        <f t="shared" si="82"/>
        <v>0</v>
      </c>
      <c r="H33" s="31">
        <f t="shared" si="83"/>
        <v>0</v>
      </c>
      <c r="I33" s="31">
        <f t="shared" si="84"/>
        <v>0</v>
      </c>
      <c r="J33" s="31">
        <f t="shared" si="85"/>
        <v>0</v>
      </c>
      <c r="L33" s="30">
        <f>L32+1</f>
        <v>10</v>
      </c>
      <c r="M33" s="31">
        <f t="shared" si="57"/>
        <v>0</v>
      </c>
      <c r="N33" s="31">
        <f t="shared" si="49"/>
        <v>0</v>
      </c>
      <c r="O33" s="31">
        <f t="shared" si="50"/>
        <v>0</v>
      </c>
      <c r="P33" s="31">
        <f t="shared" si="58"/>
        <v>0</v>
      </c>
      <c r="Q33" s="31">
        <f t="shared" si="51"/>
        <v>0</v>
      </c>
      <c r="R33" s="31">
        <f t="shared" si="52"/>
        <v>0</v>
      </c>
      <c r="S33" s="31">
        <f t="shared" si="53"/>
        <v>0</v>
      </c>
      <c r="T33" s="31">
        <f t="shared" si="54"/>
        <v>0</v>
      </c>
      <c r="AA33" s="30">
        <f>AA32+1</f>
        <v>10</v>
      </c>
      <c r="AB33" s="31">
        <f t="shared" si="60"/>
        <v>0</v>
      </c>
      <c r="AC33" s="31">
        <f t="shared" si="61"/>
        <v>0</v>
      </c>
      <c r="AD33" s="31">
        <f t="shared" si="62"/>
        <v>0</v>
      </c>
      <c r="AE33" s="31">
        <f t="shared" si="63"/>
        <v>0</v>
      </c>
      <c r="AF33" s="31">
        <f t="shared" si="64"/>
        <v>0</v>
      </c>
      <c r="AG33" s="31">
        <f t="shared" si="65"/>
        <v>0</v>
      </c>
      <c r="AH33" s="31">
        <f t="shared" si="66"/>
        <v>0</v>
      </c>
      <c r="AI33" s="31">
        <f t="shared" si="67"/>
        <v>0</v>
      </c>
      <c r="AK33" s="30">
        <f>AK32+1</f>
        <v>10</v>
      </c>
      <c r="AL33" s="31">
        <f t="shared" si="69"/>
        <v>0</v>
      </c>
      <c r="AM33" s="31">
        <f t="shared" si="70"/>
        <v>0</v>
      </c>
      <c r="AN33" s="31">
        <f t="shared" si="71"/>
        <v>0</v>
      </c>
      <c r="AO33" s="31">
        <f t="shared" si="72"/>
        <v>0</v>
      </c>
      <c r="AP33" s="31">
        <f t="shared" si="73"/>
        <v>0</v>
      </c>
      <c r="AQ33" s="31">
        <f t="shared" si="74"/>
        <v>0</v>
      </c>
      <c r="AR33" s="31">
        <f t="shared" si="75"/>
        <v>0</v>
      </c>
      <c r="AS33" s="31">
        <f t="shared" si="76"/>
        <v>0</v>
      </c>
      <c r="BD33" s="33" t="e">
        <f t="shared" si="41"/>
        <v>#VALUE!</v>
      </c>
    </row>
    <row r="34" spans="2:56" ht="29.45" hidden="1" customHeight="1" x14ac:dyDescent="0.25">
      <c r="B34" s="30">
        <f t="shared" si="77"/>
        <v>11</v>
      </c>
      <c r="C34" s="31">
        <f t="shared" si="78"/>
        <v>0</v>
      </c>
      <c r="D34" s="31">
        <f t="shared" si="79"/>
        <v>0</v>
      </c>
      <c r="E34" s="31">
        <f t="shared" si="80"/>
        <v>0</v>
      </c>
      <c r="F34" s="31">
        <f t="shared" si="81"/>
        <v>0</v>
      </c>
      <c r="G34" s="31">
        <f t="shared" si="82"/>
        <v>0</v>
      </c>
      <c r="H34" s="31">
        <f t="shared" si="83"/>
        <v>0</v>
      </c>
      <c r="I34" s="31">
        <f t="shared" si="84"/>
        <v>0</v>
      </c>
      <c r="J34" s="31">
        <f t="shared" si="85"/>
        <v>0</v>
      </c>
      <c r="L34" s="30">
        <f>L33+1</f>
        <v>11</v>
      </c>
      <c r="M34" s="31">
        <f t="shared" si="57"/>
        <v>0</v>
      </c>
      <c r="N34" s="31">
        <f t="shared" si="49"/>
        <v>0</v>
      </c>
      <c r="O34" s="31">
        <f t="shared" si="50"/>
        <v>0</v>
      </c>
      <c r="P34" s="31">
        <f t="shared" si="58"/>
        <v>0</v>
      </c>
      <c r="Q34" s="31">
        <f t="shared" si="51"/>
        <v>0</v>
      </c>
      <c r="R34" s="31">
        <f t="shared" si="52"/>
        <v>0</v>
      </c>
      <c r="S34" s="31">
        <f t="shared" si="53"/>
        <v>0</v>
      </c>
      <c r="T34" s="31">
        <f t="shared" si="54"/>
        <v>0</v>
      </c>
      <c r="AA34" s="30">
        <f>AA33+1</f>
        <v>11</v>
      </c>
      <c r="AB34" s="31">
        <f t="shared" si="60"/>
        <v>0</v>
      </c>
      <c r="AC34" s="31">
        <f t="shared" si="61"/>
        <v>0</v>
      </c>
      <c r="AD34" s="31">
        <f t="shared" si="62"/>
        <v>0</v>
      </c>
      <c r="AE34" s="31">
        <f t="shared" si="63"/>
        <v>0</v>
      </c>
      <c r="AF34" s="31">
        <f t="shared" si="64"/>
        <v>0</v>
      </c>
      <c r="AG34" s="31">
        <f t="shared" si="65"/>
        <v>0</v>
      </c>
      <c r="AH34" s="31">
        <f t="shared" si="66"/>
        <v>0</v>
      </c>
      <c r="AI34" s="31">
        <f t="shared" si="67"/>
        <v>0</v>
      </c>
      <c r="AK34" s="30">
        <f>AK33+1</f>
        <v>11</v>
      </c>
      <c r="AL34" s="31">
        <f t="shared" si="69"/>
        <v>0</v>
      </c>
      <c r="AM34" s="31">
        <f t="shared" si="70"/>
        <v>0</v>
      </c>
      <c r="AN34" s="31">
        <f t="shared" si="71"/>
        <v>0</v>
      </c>
      <c r="AO34" s="31">
        <f t="shared" si="72"/>
        <v>0</v>
      </c>
      <c r="AP34" s="31">
        <f t="shared" si="73"/>
        <v>0</v>
      </c>
      <c r="AQ34" s="31">
        <f t="shared" si="74"/>
        <v>0</v>
      </c>
      <c r="AR34" s="31">
        <f t="shared" si="75"/>
        <v>0</v>
      </c>
      <c r="AS34" s="31">
        <f t="shared" si="76"/>
        <v>0</v>
      </c>
      <c r="BD34" s="33" t="e">
        <f t="shared" si="41"/>
        <v>#VALUE!</v>
      </c>
    </row>
    <row r="35" spans="2:56" ht="29.45" hidden="1" customHeight="1" x14ac:dyDescent="0.25">
      <c r="B35" s="30">
        <f t="shared" si="77"/>
        <v>12</v>
      </c>
      <c r="C35" s="31">
        <f t="shared" si="78"/>
        <v>0</v>
      </c>
      <c r="D35" s="31">
        <f t="shared" si="79"/>
        <v>0</v>
      </c>
      <c r="E35" s="31">
        <f t="shared" si="80"/>
        <v>0</v>
      </c>
      <c r="F35" s="31">
        <f t="shared" si="81"/>
        <v>0</v>
      </c>
      <c r="G35" s="31">
        <f t="shared" si="82"/>
        <v>0</v>
      </c>
      <c r="H35" s="31">
        <f t="shared" si="83"/>
        <v>0</v>
      </c>
      <c r="I35" s="31">
        <f t="shared" si="84"/>
        <v>0</v>
      </c>
      <c r="J35" s="31">
        <f t="shared" si="85"/>
        <v>0</v>
      </c>
      <c r="L35" s="30">
        <f>L34+1</f>
        <v>12</v>
      </c>
      <c r="M35" s="31">
        <f t="shared" si="57"/>
        <v>0</v>
      </c>
      <c r="N35" s="31">
        <f t="shared" si="49"/>
        <v>0</v>
      </c>
      <c r="O35" s="31">
        <f t="shared" si="50"/>
        <v>0</v>
      </c>
      <c r="P35" s="31">
        <f t="shared" si="58"/>
        <v>0</v>
      </c>
      <c r="Q35" s="31">
        <f t="shared" si="51"/>
        <v>0</v>
      </c>
      <c r="R35" s="31">
        <f t="shared" si="52"/>
        <v>0</v>
      </c>
      <c r="S35" s="31">
        <f t="shared" si="53"/>
        <v>0</v>
      </c>
      <c r="T35" s="31">
        <f t="shared" si="54"/>
        <v>0</v>
      </c>
      <c r="AA35" s="30">
        <f>AA34+1</f>
        <v>12</v>
      </c>
      <c r="AB35" s="31">
        <f t="shared" si="60"/>
        <v>0</v>
      </c>
      <c r="AC35" s="31">
        <f t="shared" si="61"/>
        <v>0</v>
      </c>
      <c r="AD35" s="31">
        <f t="shared" si="62"/>
        <v>0</v>
      </c>
      <c r="AE35" s="31">
        <f t="shared" si="63"/>
        <v>0</v>
      </c>
      <c r="AF35" s="31">
        <f t="shared" si="64"/>
        <v>0</v>
      </c>
      <c r="AG35" s="31">
        <f t="shared" si="65"/>
        <v>0</v>
      </c>
      <c r="AH35" s="31">
        <f t="shared" si="66"/>
        <v>0</v>
      </c>
      <c r="AI35" s="31">
        <f t="shared" si="67"/>
        <v>0</v>
      </c>
      <c r="AK35" s="30">
        <f>AK34+1</f>
        <v>12</v>
      </c>
      <c r="AL35" s="31">
        <f t="shared" si="69"/>
        <v>0</v>
      </c>
      <c r="AM35" s="31">
        <f t="shared" si="70"/>
        <v>0</v>
      </c>
      <c r="AN35" s="31">
        <f t="shared" si="71"/>
        <v>0</v>
      </c>
      <c r="AO35" s="31">
        <f t="shared" si="72"/>
        <v>0</v>
      </c>
      <c r="AP35" s="31">
        <f t="shared" si="73"/>
        <v>0</v>
      </c>
      <c r="AQ35" s="31">
        <f t="shared" si="74"/>
        <v>0</v>
      </c>
      <c r="AR35" s="31">
        <f t="shared" si="75"/>
        <v>0</v>
      </c>
      <c r="AS35" s="31">
        <f t="shared" si="76"/>
        <v>0</v>
      </c>
      <c r="BD35" s="33" t="e">
        <f t="shared" si="41"/>
        <v>#VALUE!</v>
      </c>
    </row>
    <row r="36" spans="2:56" ht="29.45" hidden="1" customHeight="1" x14ac:dyDescent="0.25">
      <c r="B36" s="30">
        <f t="shared" si="77"/>
        <v>13</v>
      </c>
      <c r="C36" s="31">
        <f t="shared" si="78"/>
        <v>0</v>
      </c>
      <c r="D36" s="31">
        <f t="shared" si="79"/>
        <v>0</v>
      </c>
      <c r="E36" s="31">
        <f t="shared" si="80"/>
        <v>0</v>
      </c>
      <c r="F36" s="31">
        <f t="shared" si="81"/>
        <v>0</v>
      </c>
      <c r="G36" s="31">
        <f t="shared" si="82"/>
        <v>0</v>
      </c>
      <c r="H36" s="31">
        <f t="shared" si="83"/>
        <v>0</v>
      </c>
      <c r="I36" s="31">
        <f t="shared" si="84"/>
        <v>0</v>
      </c>
      <c r="J36" s="31">
        <f t="shared" si="85"/>
        <v>0</v>
      </c>
      <c r="L36" s="30">
        <f>L35+1</f>
        <v>13</v>
      </c>
      <c r="M36" s="31">
        <f t="shared" si="57"/>
        <v>0</v>
      </c>
      <c r="N36" s="31">
        <f t="shared" si="49"/>
        <v>0</v>
      </c>
      <c r="O36" s="31">
        <f t="shared" si="50"/>
        <v>0</v>
      </c>
      <c r="P36" s="31">
        <f t="shared" si="58"/>
        <v>0</v>
      </c>
      <c r="Q36" s="31">
        <f t="shared" si="51"/>
        <v>0</v>
      </c>
      <c r="R36" s="31">
        <f t="shared" si="52"/>
        <v>0</v>
      </c>
      <c r="S36" s="31">
        <f t="shared" si="53"/>
        <v>0</v>
      </c>
      <c r="T36" s="31">
        <f t="shared" si="54"/>
        <v>0</v>
      </c>
      <c r="AA36" s="30">
        <f>AA35+1</f>
        <v>13</v>
      </c>
      <c r="AB36" s="31">
        <f t="shared" si="60"/>
        <v>0</v>
      </c>
      <c r="AC36" s="31">
        <f t="shared" si="61"/>
        <v>0</v>
      </c>
      <c r="AD36" s="31">
        <f t="shared" si="62"/>
        <v>0</v>
      </c>
      <c r="AE36" s="31">
        <f t="shared" si="63"/>
        <v>0</v>
      </c>
      <c r="AF36" s="31">
        <f t="shared" si="64"/>
        <v>0</v>
      </c>
      <c r="AG36" s="31">
        <f t="shared" si="65"/>
        <v>0</v>
      </c>
      <c r="AH36" s="31">
        <f t="shared" si="66"/>
        <v>0</v>
      </c>
      <c r="AI36" s="31">
        <f t="shared" si="67"/>
        <v>0</v>
      </c>
      <c r="AK36" s="30">
        <f>AK35+1</f>
        <v>13</v>
      </c>
      <c r="AL36" s="31">
        <f t="shared" si="69"/>
        <v>0</v>
      </c>
      <c r="AM36" s="31">
        <f t="shared" si="70"/>
        <v>0</v>
      </c>
      <c r="AN36" s="31">
        <f t="shared" si="71"/>
        <v>0</v>
      </c>
      <c r="AO36" s="31">
        <f t="shared" si="72"/>
        <v>0</v>
      </c>
      <c r="AP36" s="31">
        <f t="shared" si="73"/>
        <v>0</v>
      </c>
      <c r="AQ36" s="31">
        <f t="shared" si="74"/>
        <v>0</v>
      </c>
      <c r="AR36" s="31">
        <f t="shared" si="75"/>
        <v>0</v>
      </c>
      <c r="AS36" s="31">
        <f t="shared" si="76"/>
        <v>0</v>
      </c>
      <c r="BD36" s="33" t="e">
        <f t="shared" si="41"/>
        <v>#VALUE!</v>
      </c>
    </row>
    <row r="37" spans="2:56" ht="29.45" hidden="1" customHeight="1" x14ac:dyDescent="0.25">
      <c r="B37" s="32" t="s">
        <v>21</v>
      </c>
      <c r="C37" s="32">
        <f t="shared" ref="C37:J37" si="86">SUM(C23:C36)</f>
        <v>1.041666666666663E-2</v>
      </c>
      <c r="D37" s="32">
        <f t="shared" si="86"/>
        <v>0</v>
      </c>
      <c r="E37" s="32">
        <f t="shared" si="86"/>
        <v>0</v>
      </c>
      <c r="F37" s="32">
        <f t="shared" si="86"/>
        <v>0</v>
      </c>
      <c r="G37" s="32">
        <f t="shared" si="86"/>
        <v>0</v>
      </c>
      <c r="H37" s="32">
        <f t="shared" si="86"/>
        <v>0</v>
      </c>
      <c r="I37" s="32">
        <f t="shared" si="86"/>
        <v>0</v>
      </c>
      <c r="J37" s="32">
        <f t="shared" si="86"/>
        <v>0</v>
      </c>
      <c r="L37" s="32" t="s">
        <v>21</v>
      </c>
      <c r="M37" s="32">
        <f>SUM(M23:M36)</f>
        <v>0</v>
      </c>
      <c r="N37" s="32">
        <f>SUM(N23:N36)</f>
        <v>0</v>
      </c>
      <c r="O37" s="32">
        <f t="shared" ref="O37:T37" si="87">SUM(O23:O36)</f>
        <v>0</v>
      </c>
      <c r="P37" s="32">
        <f t="shared" si="87"/>
        <v>0</v>
      </c>
      <c r="Q37" s="32">
        <f t="shared" si="87"/>
        <v>0</v>
      </c>
      <c r="R37" s="32">
        <f t="shared" si="87"/>
        <v>0</v>
      </c>
      <c r="S37" s="32">
        <f t="shared" si="87"/>
        <v>0</v>
      </c>
      <c r="T37" s="32">
        <f t="shared" si="87"/>
        <v>0</v>
      </c>
      <c r="AA37" s="32" t="s">
        <v>21</v>
      </c>
      <c r="AB37" s="32">
        <f>SUM(AB23:AB36)</f>
        <v>0</v>
      </c>
      <c r="AC37" s="32">
        <f>SUM(AC23:AC36)</f>
        <v>0</v>
      </c>
      <c r="AD37" s="32">
        <f t="shared" ref="AD37:AI37" si="88">SUM(AD23:AD36)</f>
        <v>0</v>
      </c>
      <c r="AE37" s="32">
        <f t="shared" si="88"/>
        <v>0</v>
      </c>
      <c r="AF37" s="32">
        <f t="shared" si="88"/>
        <v>0</v>
      </c>
      <c r="AG37" s="32">
        <f t="shared" si="88"/>
        <v>0</v>
      </c>
      <c r="AH37" s="32">
        <f t="shared" si="88"/>
        <v>0</v>
      </c>
      <c r="AI37" s="32">
        <f t="shared" si="88"/>
        <v>0</v>
      </c>
      <c r="AK37" s="32" t="s">
        <v>21</v>
      </c>
      <c r="AL37" s="32">
        <f>SUM(AL23:AL36)</f>
        <v>0</v>
      </c>
      <c r="AM37" s="32">
        <f>SUM(AM23:AM36)</f>
        <v>0</v>
      </c>
      <c r="AN37" s="32">
        <f t="shared" ref="AN37:AS37" si="89">SUM(AN23:AN36)</f>
        <v>0</v>
      </c>
      <c r="AO37" s="32">
        <f t="shared" si="89"/>
        <v>0</v>
      </c>
      <c r="AP37" s="32">
        <f t="shared" si="89"/>
        <v>0</v>
      </c>
      <c r="AQ37" s="32">
        <f t="shared" si="89"/>
        <v>0</v>
      </c>
      <c r="AR37" s="32">
        <f t="shared" si="89"/>
        <v>0</v>
      </c>
      <c r="AS37" s="32">
        <f t="shared" si="89"/>
        <v>0</v>
      </c>
      <c r="BD37" s="33" t="e">
        <f t="shared" si="41"/>
        <v>#VALUE!</v>
      </c>
    </row>
    <row r="38" spans="2:56" ht="29.45" hidden="1" customHeight="1" x14ac:dyDescent="0.25">
      <c r="C38" s="10"/>
      <c r="I38" s="7" t="s">
        <v>22</v>
      </c>
      <c r="J38" s="10">
        <f>SUM(C37:J37)</f>
        <v>1.041666666666663E-2</v>
      </c>
      <c r="L38" s="6"/>
      <c r="S38" s="7" t="s">
        <v>22</v>
      </c>
      <c r="T38" s="10">
        <f>SUM(M37:T37)</f>
        <v>0</v>
      </c>
      <c r="AA38" s="6"/>
      <c r="AH38" s="7" t="s">
        <v>22</v>
      </c>
      <c r="AI38" s="10">
        <f>SUM(AB37:AI37)</f>
        <v>0</v>
      </c>
      <c r="AK38" s="6"/>
      <c r="AR38" s="7" t="s">
        <v>22</v>
      </c>
      <c r="AS38" s="10">
        <f>SUM(AL37:AS37)</f>
        <v>0</v>
      </c>
      <c r="BD38" s="33" t="e">
        <f t="shared" si="41"/>
        <v>#VALUE!</v>
      </c>
    </row>
    <row r="39" spans="2:56" ht="29.45" hidden="1" customHeight="1" x14ac:dyDescent="0.25">
      <c r="C39" s="10"/>
      <c r="BD39" s="33" t="e">
        <f t="shared" si="41"/>
        <v>#VALUE!</v>
      </c>
    </row>
    <row r="40" spans="2:56" ht="29.45" customHeight="1" thickTop="1" x14ac:dyDescent="0.25">
      <c r="C40" s="10"/>
    </row>
    <row r="41" spans="2:56" ht="29.45" customHeight="1" x14ac:dyDescent="0.25">
      <c r="C41" s="10"/>
    </row>
    <row r="42" spans="2:56" ht="29.45" customHeight="1" x14ac:dyDescent="0.25">
      <c r="C42" s="10"/>
    </row>
    <row r="43" spans="2:56" ht="29.45" customHeight="1" x14ac:dyDescent="0.25">
      <c r="C43" s="10"/>
    </row>
    <row r="44" spans="2:56" ht="29.45" customHeight="1" x14ac:dyDescent="0.25">
      <c r="C44" s="10"/>
    </row>
    <row r="45" spans="2:56" ht="29.45" customHeight="1" x14ac:dyDescent="0.25">
      <c r="C45" s="10"/>
    </row>
    <row r="46" spans="2:56" ht="29.45" customHeight="1" x14ac:dyDescent="0.25">
      <c r="C46" s="10"/>
    </row>
    <row r="47" spans="2:56" ht="29.45" customHeight="1" x14ac:dyDescent="0.25">
      <c r="C47" s="10"/>
    </row>
    <row r="48" spans="2:56" ht="29.45" customHeight="1" x14ac:dyDescent="0.25">
      <c r="C48" s="10"/>
    </row>
    <row r="49" spans="2:3" ht="29.45" customHeight="1" x14ac:dyDescent="0.25">
      <c r="C49" s="10"/>
    </row>
    <row r="50" spans="2:3" ht="29.45" customHeight="1" x14ac:dyDescent="0.25">
      <c r="C50" s="10"/>
    </row>
    <row r="51" spans="2:3" ht="29.45" customHeight="1" x14ac:dyDescent="0.25">
      <c r="B51" s="7"/>
      <c r="C51" s="10"/>
    </row>
    <row r="52" spans="2:3" ht="29.45" customHeight="1" x14ac:dyDescent="0.25">
      <c r="B52" s="7"/>
      <c r="C52" s="10"/>
    </row>
    <row r="53" spans="2:3" ht="29.45" customHeight="1" x14ac:dyDescent="0.25">
      <c r="B53" s="7"/>
      <c r="C53" s="10"/>
    </row>
    <row r="54" spans="2:3" ht="29.45" customHeight="1" x14ac:dyDescent="0.25">
      <c r="B54" s="7"/>
      <c r="C54" s="10"/>
    </row>
    <row r="55" spans="2:3" ht="29.45" customHeight="1" x14ac:dyDescent="0.25">
      <c r="B55" s="7"/>
      <c r="C55" s="10"/>
    </row>
    <row r="56" spans="2:3" ht="29.45" customHeight="1" x14ac:dyDescent="0.25">
      <c r="B56" s="7"/>
      <c r="C56" s="10"/>
    </row>
    <row r="57" spans="2:3" ht="29.45" customHeight="1" x14ac:dyDescent="0.25">
      <c r="B57" s="7"/>
      <c r="C57" s="10"/>
    </row>
    <row r="58" spans="2:3" ht="29.45" customHeight="1" x14ac:dyDescent="0.25">
      <c r="B58" s="7"/>
      <c r="C58" s="10"/>
    </row>
  </sheetData>
  <sheetProtection algorithmName="SHA-512" hashValue="u8tfFSrgdf+5vZgmDiaWzetMDIo4QvIrLLAL1aJDqZC7E5jlEzUFYGxJQ7cF2n8n+bcbpyK6Jwy1yVWZWyOGkQ==" saltValue="Jtur31KX+b9dgv4xEBo4XA==" spinCount="100000" sheet="1" objects="1" scenarios="1" selectLockedCells="1" selectUnlockedCells="1"/>
  <mergeCells count="5">
    <mergeCell ref="B5:AX5"/>
    <mergeCell ref="B21:J21"/>
    <mergeCell ref="L21:T21"/>
    <mergeCell ref="AA21:AI21"/>
    <mergeCell ref="AK21:AS21"/>
  </mergeCells>
  <phoneticPr fontId="3" type="noConversion"/>
  <conditionalFormatting sqref="BD7:BD19 D7:AM19">
    <cfRule type="expression" dxfId="24" priority="38">
      <formula>$D$7:$AM$19=""</formula>
    </cfRule>
    <cfRule type="expression" dxfId="23" priority="40">
      <formula>$D$7:$AM$19=OR($BA$6,$BA$7,$BA$8,$BA$9,$BA$10)</formula>
    </cfRule>
    <cfRule type="expression" dxfId="22" priority="41">
      <formula>$D$7:$AM$19=$BA$6</formula>
    </cfRule>
  </conditionalFormatting>
  <conditionalFormatting sqref="D10">
    <cfRule type="expression" dxfId="21" priority="39">
      <formula>$D$10=OR($BA$6,$BA$7,$BA$8,$BA$9,$BA$10)</formula>
    </cfRule>
  </conditionalFormatting>
  <conditionalFormatting sqref="BC8:BC19 BD8:BD39 BC7:CL7 BE8:CL19">
    <cfRule type="expression" dxfId="20" priority="34">
      <formula>$D$7:$AM$19=""</formula>
    </cfRule>
    <cfRule type="expression" dxfId="19" priority="36">
      <formula>$D$7:$AM$19=OR($BA$6,$BA$7,$BA$8,$BA$9,$BA$10)</formula>
    </cfRule>
    <cfRule type="expression" dxfId="18" priority="37">
      <formula>$D$7:$AM$19=$BA$6</formula>
    </cfRule>
  </conditionalFormatting>
  <conditionalFormatting sqref="BC10 BE10:CL10">
    <cfRule type="expression" dxfId="17" priority="35">
      <formula>$D$10=OR($BA$6,$BA$7,$BA$8,$BA$9,$BA$10)</formula>
    </cfRule>
  </conditionalFormatting>
  <conditionalFormatting sqref="D7:D19">
    <cfRule type="expression" dxfId="16" priority="21">
      <formula>BD7=1</formula>
    </cfRule>
  </conditionalFormatting>
  <conditionalFormatting sqref="BN7:BN19">
    <cfRule type="expression" dxfId="15" priority="18">
      <formula>$D$7:$AM$19=""</formula>
    </cfRule>
    <cfRule type="expression" dxfId="14" priority="19">
      <formula>$D$7:$AM$19=OR($BA$6,$BA$7,$BA$8,$BA$9,$BA$10)</formula>
    </cfRule>
    <cfRule type="expression" dxfId="13" priority="20">
      <formula>$D$7:$AM$19=$BA$6</formula>
    </cfRule>
  </conditionalFormatting>
  <conditionalFormatting sqref="CC7:CC19">
    <cfRule type="expression" dxfId="12" priority="15">
      <formula>$D$7:$AM$19=""</formula>
    </cfRule>
    <cfRule type="expression" dxfId="11" priority="16">
      <formula>$D$7:$AM$19=OR($BA$6,$BA$7,$BA$8,$BA$9,$BA$10)</formula>
    </cfRule>
    <cfRule type="expression" dxfId="10" priority="17">
      <formula>$D$7:$AM$19=$BA$6</formula>
    </cfRule>
  </conditionalFormatting>
  <conditionalFormatting sqref="CM7:CM19">
    <cfRule type="expression" dxfId="9" priority="8">
      <formula>$D$7:$AM$19=""</formula>
    </cfRule>
    <cfRule type="expression" dxfId="8" priority="9">
      <formula>$D$7:$AM$19=OR($BA$6,$BA$7,$BA$8,$BA$9,$BA$10)</formula>
    </cfRule>
    <cfRule type="expression" dxfId="7" priority="10">
      <formula>$D$7:$AM$19=$BA$6</formula>
    </cfRule>
  </conditionalFormatting>
  <conditionalFormatting sqref="CM7:CM19">
    <cfRule type="expression" dxfId="6" priority="5">
      <formula>$D$7:$AM$19=""</formula>
    </cfRule>
    <cfRule type="expression" dxfId="5" priority="6">
      <formula>$D$7:$AM$19=OR($BA$6,$BA$7,$BA$8,$BA$9,$BA$10)</formula>
    </cfRule>
    <cfRule type="expression" dxfId="4" priority="7">
      <formula>$D$7:$AM$19=$BA$6</formula>
    </cfRule>
  </conditionalFormatting>
  <conditionalFormatting sqref="N7:N19">
    <cfRule type="expression" dxfId="3" priority="3">
      <formula>BN7=1</formula>
    </cfRule>
    <cfRule type="expression" dxfId="2" priority="4">
      <formula>BN7=1</formula>
    </cfRule>
  </conditionalFormatting>
  <conditionalFormatting sqref="AC7:AC19">
    <cfRule type="expression" dxfId="1" priority="2">
      <formula>CC7=1</formula>
    </cfRule>
  </conditionalFormatting>
  <conditionalFormatting sqref="AM7:AM19">
    <cfRule type="expression" dxfId="0" priority="1">
      <formula>CM7=1</formula>
    </cfRule>
  </conditionalFormatting>
  <dataValidations disablePrompts="1" count="1">
    <dataValidation type="list" allowBlank="1" showInputMessage="1" showErrorMessage="1" sqref="AB7:AB19 C22 AU7:AU14 M22 C7:C19 AB22 M7:M19 AL22 AW7:AW14 AL7:AL19" xr:uid="{00000000-0002-0000-0200-000000000000}">
      <formula1>$W$5:$W$14</formula1>
    </dataValidation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orientation="landscape" r:id="rId1"/>
  <headerFooter>
    <oddFooter xml:space="preserve">&amp;COdile Aubert - Le Prof 2.0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EDT1</vt:lpstr>
      <vt:lpstr>EDT2</vt:lpstr>
      <vt:lpstr>EDT3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</dc:creator>
  <cp:lastModifiedBy>User</cp:lastModifiedBy>
  <cp:lastPrinted>2022-10-25T08:39:27Z</cp:lastPrinted>
  <dcterms:created xsi:type="dcterms:W3CDTF">2019-08-15T22:22:00Z</dcterms:created>
  <dcterms:modified xsi:type="dcterms:W3CDTF">2023-05-30T13:20:02Z</dcterms:modified>
</cp:coreProperties>
</file>