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LEPROF2.0\SITE2018\agenda\"/>
    </mc:Choice>
  </mc:AlternateContent>
  <xr:revisionPtr revIDLastSave="0" documentId="13_ncr:1_{0F47378F-4ED9-4E6C-9B9D-4C29B7094C57}" xr6:coauthVersionLast="47" xr6:coauthVersionMax="47" xr10:uidLastSave="{00000000-0000-0000-0000-000000000000}"/>
  <bookViews>
    <workbookView xWindow="-120" yWindow="-120" windowWidth="30960" windowHeight="16920" xr2:uid="{00000000-000D-0000-FFFF-FFFF00000000}"/>
  </bookViews>
  <sheets>
    <sheet name="Calendrier" sheetId="1" r:id="rId1"/>
    <sheet name="Calendar" sheetId="2" r:id="rId2"/>
    <sheet name="Feuil1" sheetId="3" state="hidden" r:id="rId3"/>
  </sheets>
  <calcPr calcId="191029"/>
</workbook>
</file>

<file path=xl/calcChain.xml><?xml version="1.0" encoding="utf-8"?>
<calcChain xmlns="http://schemas.openxmlformats.org/spreadsheetml/2006/main">
  <c r="CA2" i="1" l="1"/>
  <c r="CA3" i="1" s="1"/>
  <c r="CA4" i="1" s="1"/>
  <c r="CA5" i="1" s="1"/>
  <c r="CA6" i="1" s="1"/>
  <c r="CA7" i="1" s="1"/>
  <c r="CA8" i="1" s="1"/>
  <c r="CA9" i="1" s="1"/>
  <c r="CA10" i="1" s="1"/>
  <c r="CA11" i="1" s="1"/>
  <c r="CA12" i="1" s="1"/>
  <c r="CA13" i="1" s="1"/>
  <c r="CA14" i="1" s="1"/>
  <c r="CA15" i="1" s="1"/>
  <c r="CA16" i="1" s="1"/>
  <c r="CA17" i="1" s="1"/>
  <c r="CA18" i="1" s="1"/>
  <c r="CA19" i="1" s="1"/>
  <c r="CA20" i="1" s="1"/>
  <c r="CA21" i="1" s="1"/>
  <c r="CA22" i="1" s="1"/>
  <c r="CA23" i="1" s="1"/>
  <c r="CA24" i="1" s="1"/>
  <c r="CA25" i="1" s="1"/>
  <c r="CA26" i="1" s="1"/>
  <c r="CA27" i="1" s="1"/>
  <c r="CA28" i="1" s="1"/>
  <c r="CA29" i="1" s="1"/>
  <c r="CA30" i="1" s="1"/>
  <c r="CA31" i="1" s="1"/>
  <c r="CA32" i="1" s="1"/>
  <c r="CA33" i="1" s="1"/>
  <c r="CA34" i="1" s="1"/>
  <c r="CA35" i="1" s="1"/>
  <c r="CA36" i="1" s="1"/>
  <c r="CA37" i="1" s="1"/>
  <c r="CA38" i="1" s="1"/>
  <c r="CA39" i="1" s="1"/>
  <c r="CA40" i="1" s="1"/>
  <c r="CA41" i="1" s="1"/>
  <c r="CA42" i="1" s="1"/>
  <c r="CA43" i="1" s="1"/>
  <c r="CA44" i="1" s="1"/>
  <c r="CA45" i="1" s="1"/>
  <c r="CA46" i="1" s="1"/>
  <c r="CA47" i="1" s="1"/>
  <c r="CA48" i="1" s="1"/>
  <c r="CA49" i="1" s="1"/>
  <c r="CA50" i="1" s="1"/>
  <c r="CA51" i="1" s="1"/>
  <c r="CA52" i="1" s="1"/>
  <c r="CA53" i="1" s="1"/>
  <c r="CA54" i="1" s="1"/>
  <c r="CA55" i="1" s="1"/>
  <c r="CA56" i="1" s="1"/>
  <c r="CA57" i="1" s="1"/>
  <c r="CA58" i="1" s="1"/>
  <c r="CA59" i="1" s="1"/>
  <c r="CA60" i="1" s="1"/>
  <c r="CA61" i="1" s="1"/>
  <c r="CA62" i="1" s="1"/>
  <c r="CA63" i="1" s="1"/>
  <c r="CA64" i="1" s="1"/>
  <c r="CA65" i="1" s="1"/>
  <c r="CA66" i="1" s="1"/>
  <c r="CA67" i="1" s="1"/>
  <c r="CA68" i="1" s="1"/>
  <c r="CA69" i="1" s="1"/>
  <c r="CA70" i="1" s="1"/>
  <c r="CA71" i="1" s="1"/>
  <c r="CA72" i="1" s="1"/>
  <c r="CA73" i="1" s="1"/>
  <c r="CA74" i="1" s="1"/>
  <c r="CA75" i="1" s="1"/>
  <c r="CA76" i="1" s="1"/>
  <c r="CA77" i="1" s="1"/>
  <c r="CA78" i="1" s="1"/>
  <c r="CA79" i="1" s="1"/>
  <c r="CA80" i="1" s="1"/>
  <c r="CA81" i="1" s="1"/>
  <c r="CA82" i="1" s="1"/>
  <c r="CA83" i="1" s="1"/>
  <c r="CA84" i="1" s="1"/>
  <c r="CA85" i="1" s="1"/>
  <c r="CA86" i="1" s="1"/>
  <c r="CA87" i="1" s="1"/>
  <c r="CA88" i="1" s="1"/>
  <c r="CA89" i="1" s="1"/>
  <c r="CA90" i="1" s="1"/>
  <c r="CA91" i="1" s="1"/>
  <c r="CA92" i="1" s="1"/>
  <c r="CA93" i="1" s="1"/>
  <c r="CA94" i="1" s="1"/>
  <c r="CA95" i="1" s="1"/>
  <c r="CA96" i="1" s="1"/>
  <c r="CA97" i="1" s="1"/>
  <c r="CA98" i="1" s="1"/>
  <c r="CA99" i="1" s="1"/>
  <c r="CA100" i="1" s="1"/>
  <c r="CA101" i="1" s="1"/>
  <c r="CA102" i="1" s="1"/>
  <c r="CA103" i="1" s="1"/>
  <c r="CA104" i="1" s="1"/>
  <c r="CA105" i="1" s="1"/>
  <c r="CA106" i="1" s="1"/>
  <c r="CA107" i="1" s="1"/>
  <c r="CA108" i="1" s="1"/>
  <c r="CA109" i="1" s="1"/>
  <c r="CA110" i="1" s="1"/>
  <c r="CA111" i="1" s="1"/>
  <c r="CA112" i="1" s="1"/>
  <c r="CA113" i="1" s="1"/>
  <c r="CA114" i="1" s="1"/>
  <c r="CA115" i="1" s="1"/>
  <c r="CA116" i="1" s="1"/>
  <c r="CA117" i="1" s="1"/>
  <c r="CA118" i="1" s="1"/>
  <c r="CA119" i="1" s="1"/>
  <c r="CA120" i="1" s="1"/>
  <c r="CA121" i="1" s="1"/>
  <c r="CA122" i="1" s="1"/>
  <c r="CA123" i="1" s="1"/>
  <c r="CA124" i="1" s="1"/>
  <c r="CA125" i="1" s="1"/>
  <c r="CA126" i="1" s="1"/>
  <c r="CA127" i="1" s="1"/>
  <c r="CA128" i="1" s="1"/>
  <c r="CA129" i="1" s="1"/>
  <c r="CA130" i="1" s="1"/>
  <c r="CA131" i="1" s="1"/>
  <c r="CA132" i="1" s="1"/>
  <c r="CA133" i="1" s="1"/>
  <c r="CA134" i="1" s="1"/>
  <c r="CA135" i="1" s="1"/>
  <c r="CA136" i="1" s="1"/>
  <c r="CA137" i="1" s="1"/>
  <c r="CA138" i="1" s="1"/>
  <c r="CA139" i="1" s="1"/>
  <c r="CA140" i="1" s="1"/>
  <c r="CA141" i="1" s="1"/>
  <c r="CA142" i="1" s="1"/>
  <c r="CA143" i="1" s="1"/>
  <c r="CA144" i="1" s="1"/>
  <c r="CA145" i="1" s="1"/>
  <c r="CA146" i="1" s="1"/>
  <c r="CA147" i="1" s="1"/>
  <c r="CA148" i="1" s="1"/>
  <c r="CA149" i="1" s="1"/>
  <c r="CA150" i="1" s="1"/>
  <c r="CA151" i="1" s="1"/>
  <c r="CA152" i="1" s="1"/>
  <c r="CA153" i="1" s="1"/>
  <c r="CA154" i="1" s="1"/>
  <c r="CA155" i="1" s="1"/>
  <c r="CA156" i="1" s="1"/>
  <c r="CA157" i="1" s="1"/>
  <c r="CA158" i="1" s="1"/>
  <c r="CA159" i="1" s="1"/>
  <c r="CA160" i="1" s="1"/>
  <c r="CA161" i="1" s="1"/>
  <c r="CA162" i="1" s="1"/>
  <c r="CA163" i="1" s="1"/>
  <c r="CA164" i="1" s="1"/>
  <c r="CA165" i="1" s="1"/>
  <c r="CA166" i="1" s="1"/>
  <c r="CA167" i="1" s="1"/>
  <c r="CA168" i="1" s="1"/>
  <c r="CA169" i="1" s="1"/>
  <c r="CA170" i="1" s="1"/>
  <c r="CA171" i="1" s="1"/>
  <c r="CA172" i="1" s="1"/>
  <c r="CA173" i="1" s="1"/>
  <c r="CA174" i="1" s="1"/>
  <c r="CA175" i="1" s="1"/>
  <c r="CA176" i="1" s="1"/>
  <c r="CA177" i="1" s="1"/>
  <c r="CA178" i="1" s="1"/>
  <c r="CA179" i="1" s="1"/>
  <c r="CA180" i="1" s="1"/>
  <c r="CA181" i="1" s="1"/>
  <c r="CA182" i="1" s="1"/>
  <c r="CA183" i="1" s="1"/>
  <c r="CA184" i="1" s="1"/>
  <c r="CA185" i="1" s="1"/>
  <c r="CA186" i="1" s="1"/>
  <c r="CA187" i="1" s="1"/>
  <c r="CA188" i="1" s="1"/>
  <c r="CA189" i="1" s="1"/>
  <c r="CA190" i="1" s="1"/>
  <c r="CA191" i="1" s="1"/>
  <c r="CA192" i="1" s="1"/>
  <c r="CA193" i="1" s="1"/>
  <c r="CA194" i="1" s="1"/>
  <c r="CA195" i="1" s="1"/>
  <c r="CA196" i="1" s="1"/>
  <c r="CA197" i="1" s="1"/>
  <c r="CA198" i="1" s="1"/>
  <c r="CA199" i="1" s="1"/>
  <c r="CA200" i="1" s="1"/>
  <c r="CA201" i="1" s="1"/>
  <c r="CA202" i="1" s="1"/>
  <c r="CA203" i="1" s="1"/>
  <c r="CA204" i="1" s="1"/>
  <c r="CA205" i="1" s="1"/>
  <c r="CA206" i="1" s="1"/>
  <c r="CA207" i="1" s="1"/>
  <c r="CA208" i="1" s="1"/>
  <c r="CA209" i="1" s="1"/>
  <c r="CA210" i="1" s="1"/>
  <c r="CA211" i="1" s="1"/>
  <c r="CA212" i="1" s="1"/>
  <c r="CA213" i="1" s="1"/>
  <c r="CA214" i="1" s="1"/>
  <c r="CA215" i="1" s="1"/>
  <c r="CA216" i="1" s="1"/>
  <c r="CA217" i="1" s="1"/>
  <c r="CA218" i="1" s="1"/>
  <c r="CA219" i="1" s="1"/>
  <c r="CA220" i="1" s="1"/>
  <c r="CA221" i="1" s="1"/>
  <c r="CA222" i="1" s="1"/>
  <c r="CA223" i="1" s="1"/>
  <c r="CA224" i="1" s="1"/>
  <c r="CA225" i="1" s="1"/>
  <c r="CA226" i="1" s="1"/>
  <c r="CA227" i="1" s="1"/>
  <c r="CA228" i="1" s="1"/>
  <c r="CA229" i="1" s="1"/>
  <c r="CA230" i="1" s="1"/>
  <c r="CA231" i="1" s="1"/>
  <c r="CA232" i="1" s="1"/>
  <c r="CA233" i="1" s="1"/>
  <c r="CA234" i="1" s="1"/>
  <c r="CA235" i="1" s="1"/>
  <c r="CA236" i="1" s="1"/>
  <c r="CA237" i="1" s="1"/>
  <c r="CA238" i="1" s="1"/>
  <c r="CA239" i="1" s="1"/>
  <c r="CA240" i="1" s="1"/>
  <c r="CA241" i="1" s="1"/>
  <c r="CA242" i="1" s="1"/>
  <c r="CA243" i="1" s="1"/>
  <c r="CA244" i="1" s="1"/>
  <c r="CA245" i="1" s="1"/>
  <c r="CA246" i="1" s="1"/>
  <c r="CA247" i="1" s="1"/>
  <c r="CA248" i="1" s="1"/>
  <c r="CA249" i="1" s="1"/>
  <c r="CA250" i="1" s="1"/>
  <c r="CA251" i="1" s="1"/>
  <c r="CA252" i="1" s="1"/>
  <c r="CA253" i="1" s="1"/>
  <c r="CA254" i="1" s="1"/>
  <c r="CA255" i="1" s="1"/>
  <c r="CA256" i="1" s="1"/>
  <c r="CA257" i="1" s="1"/>
  <c r="CA258" i="1" s="1"/>
  <c r="CA259" i="1" s="1"/>
  <c r="CA260" i="1" s="1"/>
  <c r="CA261" i="1" s="1"/>
  <c r="CA262" i="1" s="1"/>
  <c r="CA263" i="1" s="1"/>
  <c r="CA264" i="1" s="1"/>
  <c r="CA265" i="1" s="1"/>
  <c r="CA266" i="1" s="1"/>
  <c r="CA267" i="1" s="1"/>
  <c r="CA268" i="1" s="1"/>
  <c r="CA269" i="1" s="1"/>
  <c r="CA270" i="1" s="1"/>
  <c r="CA271" i="1" s="1"/>
  <c r="CA272" i="1" s="1"/>
  <c r="CA273" i="1" s="1"/>
  <c r="CA274" i="1" s="1"/>
  <c r="CA275" i="1" s="1"/>
  <c r="CA276" i="1" s="1"/>
  <c r="CA277" i="1" s="1"/>
  <c r="CA278" i="1" s="1"/>
  <c r="CA279" i="1" s="1"/>
  <c r="CA280" i="1" s="1"/>
  <c r="CA281" i="1" s="1"/>
  <c r="CA282" i="1" s="1"/>
  <c r="CA283" i="1" s="1"/>
  <c r="CA284" i="1" s="1"/>
  <c r="CA285" i="1" s="1"/>
  <c r="CA286" i="1" s="1"/>
  <c r="CA287" i="1" s="1"/>
  <c r="CA288" i="1" s="1"/>
  <c r="CA289" i="1" s="1"/>
  <c r="CA290" i="1" s="1"/>
  <c r="CA291" i="1" s="1"/>
  <c r="CA292" i="1" s="1"/>
  <c r="CA293" i="1" s="1"/>
  <c r="CA294" i="1" s="1"/>
  <c r="CA295" i="1" s="1"/>
  <c r="CA296" i="1" s="1"/>
  <c r="CA297" i="1" s="1"/>
  <c r="CA298" i="1" s="1"/>
  <c r="CA299" i="1" s="1"/>
  <c r="CA300" i="1" s="1"/>
  <c r="CA301" i="1" s="1"/>
  <c r="CA302" i="1" s="1"/>
  <c r="CA303" i="1" s="1"/>
  <c r="CA304" i="1" s="1"/>
  <c r="CA305" i="1" s="1"/>
  <c r="CA306" i="1" s="1"/>
  <c r="CA307" i="1" s="1"/>
  <c r="CA308" i="1" s="1"/>
  <c r="CA309" i="1" s="1"/>
  <c r="CA310" i="1" s="1"/>
  <c r="CA311" i="1" s="1"/>
  <c r="CA312" i="1" s="1"/>
  <c r="CA313" i="1" s="1"/>
  <c r="CA314" i="1" s="1"/>
  <c r="CA315" i="1" s="1"/>
  <c r="CA316" i="1" s="1"/>
  <c r="CA317" i="1" s="1"/>
  <c r="CA318" i="1" s="1"/>
  <c r="CA319" i="1" s="1"/>
  <c r="CA320" i="1" s="1"/>
  <c r="CA321" i="1" s="1"/>
  <c r="CA322" i="1" s="1"/>
  <c r="CA323" i="1" s="1"/>
  <c r="CA324" i="1" s="1"/>
  <c r="CA325" i="1" s="1"/>
  <c r="CA326" i="1" s="1"/>
  <c r="CA327" i="1" s="1"/>
  <c r="CA328" i="1" s="1"/>
  <c r="CA329" i="1" s="1"/>
  <c r="CA330" i="1" s="1"/>
  <c r="CA331" i="1" s="1"/>
  <c r="CA332" i="1" s="1"/>
  <c r="CA333" i="1" s="1"/>
  <c r="CA334" i="1" s="1"/>
  <c r="CA335" i="1" s="1"/>
  <c r="CA336" i="1" s="1"/>
  <c r="CA337" i="1" s="1"/>
  <c r="CA338" i="1" s="1"/>
  <c r="CA339" i="1" s="1"/>
  <c r="CA340" i="1" s="1"/>
  <c r="CA341" i="1" s="1"/>
  <c r="CA342" i="1" s="1"/>
  <c r="CA343" i="1" s="1"/>
  <c r="CA344" i="1" s="1"/>
  <c r="CA345" i="1" s="1"/>
  <c r="CA346" i="1" s="1"/>
  <c r="CA347" i="1" s="1"/>
  <c r="CA348" i="1" s="1"/>
  <c r="CA349" i="1" s="1"/>
  <c r="CA350" i="1" s="1"/>
  <c r="CA351" i="1" s="1"/>
  <c r="CA352" i="1" s="1"/>
  <c r="CA353" i="1" s="1"/>
  <c r="CA354" i="1" s="1"/>
  <c r="CA355" i="1" s="1"/>
  <c r="CA356" i="1" s="1"/>
  <c r="CA357" i="1" s="1"/>
  <c r="CA358" i="1" s="1"/>
  <c r="CA359" i="1" s="1"/>
  <c r="CA360" i="1" s="1"/>
  <c r="CA361" i="1" s="1"/>
  <c r="CA362" i="1" s="1"/>
  <c r="CA363" i="1" s="1"/>
  <c r="CA364" i="1" s="1"/>
  <c r="CA365" i="1" s="1"/>
  <c r="CA366" i="1" s="1"/>
  <c r="CA367" i="1" s="1"/>
  <c r="CA368" i="1" s="1"/>
  <c r="CA369" i="1" s="1"/>
  <c r="CA370" i="1" s="1"/>
  <c r="CA371" i="1" s="1"/>
  <c r="CA372" i="1" s="1"/>
  <c r="CA373" i="1" s="1"/>
  <c r="CA374" i="1" s="1"/>
  <c r="AB32" i="2"/>
  <c r="AC32" i="2" s="1"/>
  <c r="AD32" i="2" s="1"/>
  <c r="AE32" i="2" s="1"/>
  <c r="AF32" i="2" s="1"/>
  <c r="AG32" i="2" s="1"/>
  <c r="AH32" i="2" s="1"/>
  <c r="AD31" i="2"/>
  <c r="AE31" i="2" s="1"/>
  <c r="AF31" i="2" s="1"/>
  <c r="AG31" i="2" s="1"/>
  <c r="AH31" i="2" s="1"/>
  <c r="AC31" i="2"/>
  <c r="AB31" i="2"/>
  <c r="T32" i="2"/>
  <c r="U32" i="2" s="1"/>
  <c r="V32" i="2" s="1"/>
  <c r="W32" i="2" s="1"/>
  <c r="X32" i="2" s="1"/>
  <c r="Y32" i="2" s="1"/>
  <c r="Z32" i="2" s="1"/>
  <c r="V31" i="2"/>
  <c r="W31" i="2" s="1"/>
  <c r="X31" i="2" s="1"/>
  <c r="Y31" i="2" s="1"/>
  <c r="Z31" i="2" s="1"/>
  <c r="U31" i="2"/>
  <c r="T31" i="2"/>
  <c r="L32" i="2"/>
  <c r="M32" i="2" s="1"/>
  <c r="N32" i="2" s="1"/>
  <c r="O32" i="2" s="1"/>
  <c r="P32" i="2" s="1"/>
  <c r="Q32" i="2" s="1"/>
  <c r="R32" i="2" s="1"/>
  <c r="N31" i="2"/>
  <c r="O31" i="2" s="1"/>
  <c r="P31" i="2" s="1"/>
  <c r="Q31" i="2" s="1"/>
  <c r="R31" i="2" s="1"/>
  <c r="M31" i="2"/>
  <c r="L31" i="2"/>
  <c r="D32" i="2"/>
  <c r="E32" i="2" s="1"/>
  <c r="F32" i="2" s="1"/>
  <c r="G32" i="2" s="1"/>
  <c r="H32" i="2" s="1"/>
  <c r="I32" i="2" s="1"/>
  <c r="J32" i="2" s="1"/>
  <c r="F31" i="2"/>
  <c r="G31" i="2" s="1"/>
  <c r="H31" i="2" s="1"/>
  <c r="I31" i="2" s="1"/>
  <c r="J31" i="2" s="1"/>
  <c r="E31" i="2"/>
  <c r="D31" i="2"/>
  <c r="AB23" i="2"/>
  <c r="AC23" i="2" s="1"/>
  <c r="AD23" i="2" s="1"/>
  <c r="AE23" i="2" s="1"/>
  <c r="AF23" i="2" s="1"/>
  <c r="AG23" i="2" s="1"/>
  <c r="AH23" i="2" s="1"/>
  <c r="AD22" i="2"/>
  <c r="AE22" i="2" s="1"/>
  <c r="AF22" i="2" s="1"/>
  <c r="AG22" i="2" s="1"/>
  <c r="AH22" i="2" s="1"/>
  <c r="AC22" i="2"/>
  <c r="AB22" i="2"/>
  <c r="T23" i="2"/>
  <c r="U23" i="2" s="1"/>
  <c r="V23" i="2" s="1"/>
  <c r="W23" i="2" s="1"/>
  <c r="X23" i="2" s="1"/>
  <c r="Y23" i="2" s="1"/>
  <c r="Z23" i="2" s="1"/>
  <c r="V22" i="2"/>
  <c r="W22" i="2" s="1"/>
  <c r="X22" i="2" s="1"/>
  <c r="Y22" i="2" s="1"/>
  <c r="Z22" i="2" s="1"/>
  <c r="U22" i="2"/>
  <c r="T22" i="2"/>
  <c r="L23" i="2"/>
  <c r="M23" i="2" s="1"/>
  <c r="N23" i="2" s="1"/>
  <c r="O23" i="2" s="1"/>
  <c r="P23" i="2" s="1"/>
  <c r="Q23" i="2" s="1"/>
  <c r="R23" i="2" s="1"/>
  <c r="N22" i="2"/>
  <c r="O22" i="2" s="1"/>
  <c r="P22" i="2" s="1"/>
  <c r="Q22" i="2" s="1"/>
  <c r="R22" i="2" s="1"/>
  <c r="M22" i="2"/>
  <c r="D22" i="2"/>
  <c r="D21" i="2"/>
  <c r="CL14" i="2" l="1"/>
  <c r="E36" i="3"/>
  <c r="E38" i="3"/>
  <c r="E40" i="3"/>
  <c r="E42" i="3"/>
  <c r="E44" i="3"/>
  <c r="E46" i="3"/>
  <c r="E48" i="3"/>
  <c r="E50" i="3"/>
  <c r="E52" i="3"/>
  <c r="E54" i="3"/>
  <c r="E56" i="3"/>
  <c r="E58" i="3"/>
  <c r="E60" i="3"/>
  <c r="E62" i="3"/>
  <c r="E64" i="3"/>
  <c r="E66" i="3"/>
  <c r="E68" i="3"/>
  <c r="E70" i="3"/>
  <c r="E72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AQ80" i="1"/>
  <c r="AP80" i="1"/>
  <c r="AQ78" i="1"/>
  <c r="AP78" i="1"/>
  <c r="AQ76" i="1"/>
  <c r="AP76" i="1"/>
  <c r="AQ74" i="1"/>
  <c r="AP74" i="1"/>
  <c r="AQ72" i="1"/>
  <c r="AP72" i="1"/>
  <c r="AQ70" i="1"/>
  <c r="AP70" i="1"/>
  <c r="AQ68" i="1"/>
  <c r="AP68" i="1"/>
  <c r="AQ66" i="1"/>
  <c r="AP66" i="1"/>
  <c r="AQ64" i="1"/>
  <c r="AP64" i="1"/>
  <c r="AR64" i="1" s="1"/>
  <c r="E57" i="3" s="1"/>
  <c r="AQ62" i="1"/>
  <c r="AP62" i="1"/>
  <c r="AQ60" i="1"/>
  <c r="AP60" i="1"/>
  <c r="AQ58" i="1"/>
  <c r="AP58" i="1"/>
  <c r="AQ56" i="1"/>
  <c r="AP56" i="1"/>
  <c r="AQ54" i="1"/>
  <c r="AP54" i="1"/>
  <c r="AQ52" i="1"/>
  <c r="AP52" i="1"/>
  <c r="AQ50" i="1"/>
  <c r="AP50" i="1"/>
  <c r="AQ48" i="1"/>
  <c r="AP48" i="1"/>
  <c r="AQ46" i="1"/>
  <c r="AP46" i="1"/>
  <c r="K44" i="1"/>
  <c r="K46" i="1" s="1"/>
  <c r="K48" i="1" s="1"/>
  <c r="K50" i="1" s="1"/>
  <c r="K52" i="1" s="1"/>
  <c r="K54" i="1" s="1"/>
  <c r="K56" i="1" s="1"/>
  <c r="K58" i="1" s="1"/>
  <c r="K60" i="1" s="1"/>
  <c r="K62" i="1" s="1"/>
  <c r="K64" i="1" s="1"/>
  <c r="K66" i="1" s="1"/>
  <c r="K68" i="1" s="1"/>
  <c r="K70" i="1" s="1"/>
  <c r="K72" i="1" s="1"/>
  <c r="K74" i="1" s="1"/>
  <c r="K76" i="1" s="1"/>
  <c r="K78" i="1" s="1"/>
  <c r="K80" i="1" s="1"/>
  <c r="K9" i="3"/>
  <c r="K10" i="3"/>
  <c r="K11" i="3"/>
  <c r="K12" i="3"/>
  <c r="K13" i="3"/>
  <c r="AQ44" i="1"/>
  <c r="AQ42" i="1"/>
  <c r="AP44" i="1"/>
  <c r="AP42" i="1"/>
  <c r="AR30" i="1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K28" i="3"/>
  <c r="S28" i="3"/>
  <c r="AA28" i="3"/>
  <c r="K29" i="3"/>
  <c r="S29" i="3"/>
  <c r="AA29" i="3"/>
  <c r="K30" i="3"/>
  <c r="S30" i="3"/>
  <c r="AA30" i="3"/>
  <c r="K31" i="3"/>
  <c r="S31" i="3"/>
  <c r="AA31" i="3"/>
  <c r="K32" i="3"/>
  <c r="S32" i="3"/>
  <c r="AA32" i="3"/>
  <c r="K33" i="3"/>
  <c r="S33" i="3"/>
  <c r="AA33" i="3"/>
  <c r="D34" i="3"/>
  <c r="E34" i="3"/>
  <c r="F34" i="3"/>
  <c r="G34" i="3"/>
  <c r="H34" i="3"/>
  <c r="I34" i="3"/>
  <c r="J34" i="3"/>
  <c r="K34" i="3"/>
  <c r="L34" i="3"/>
  <c r="M34" i="3"/>
  <c r="N34" i="3"/>
  <c r="O34" i="3"/>
  <c r="P34" i="3"/>
  <c r="Q34" i="3"/>
  <c r="R34" i="3"/>
  <c r="S34" i="3"/>
  <c r="T34" i="3"/>
  <c r="U34" i="3"/>
  <c r="V34" i="3"/>
  <c r="W34" i="3"/>
  <c r="X34" i="3"/>
  <c r="Y34" i="3"/>
  <c r="Z34" i="3"/>
  <c r="AA34" i="3"/>
  <c r="AB34" i="3"/>
  <c r="AC34" i="3"/>
  <c r="AD34" i="3"/>
  <c r="AE34" i="3"/>
  <c r="AF34" i="3"/>
  <c r="AG34" i="3"/>
  <c r="AH34" i="3"/>
  <c r="G35" i="3"/>
  <c r="H35" i="3"/>
  <c r="I35" i="3"/>
  <c r="J35" i="3"/>
  <c r="K35" i="3"/>
  <c r="M35" i="3"/>
  <c r="N35" i="3"/>
  <c r="O35" i="3"/>
  <c r="P35" i="3"/>
  <c r="Q35" i="3"/>
  <c r="R35" i="3"/>
  <c r="S35" i="3"/>
  <c r="T35" i="3"/>
  <c r="V35" i="3"/>
  <c r="W35" i="3"/>
  <c r="X35" i="3"/>
  <c r="Y35" i="3"/>
  <c r="Z35" i="3"/>
  <c r="AA35" i="3"/>
  <c r="AB35" i="3"/>
  <c r="AC35" i="3"/>
  <c r="AD35" i="3"/>
  <c r="AE35" i="3"/>
  <c r="AF35" i="3"/>
  <c r="AG35" i="3"/>
  <c r="AH35" i="3"/>
  <c r="AA27" i="3"/>
  <c r="S27" i="3"/>
  <c r="K27" i="3"/>
  <c r="K19" i="3"/>
  <c r="S19" i="3"/>
  <c r="AA19" i="3"/>
  <c r="K20" i="3"/>
  <c r="S20" i="3"/>
  <c r="AA20" i="3"/>
  <c r="K21" i="3"/>
  <c r="S21" i="3"/>
  <c r="AA21" i="3"/>
  <c r="K22" i="3"/>
  <c r="S22" i="3"/>
  <c r="AA22" i="3"/>
  <c r="K23" i="3"/>
  <c r="S23" i="3"/>
  <c r="K24" i="3"/>
  <c r="S24" i="3"/>
  <c r="AA24" i="3"/>
  <c r="AA18" i="3"/>
  <c r="S18" i="3"/>
  <c r="K18" i="3"/>
  <c r="AA14" i="3"/>
  <c r="S14" i="3"/>
  <c r="K14" i="3"/>
  <c r="AA13" i="3"/>
  <c r="S13" i="3"/>
  <c r="AA12" i="3"/>
  <c r="S12" i="3"/>
  <c r="AA11" i="3"/>
  <c r="S11" i="3"/>
  <c r="AA10" i="3"/>
  <c r="S10" i="3"/>
  <c r="AA9" i="3"/>
  <c r="S9" i="3"/>
  <c r="K8" i="3"/>
  <c r="S8" i="3"/>
  <c r="AA8" i="3"/>
  <c r="CJ16" i="1"/>
  <c r="AR72" i="1" l="1"/>
  <c r="E65" i="3" s="1"/>
  <c r="AR62" i="1"/>
  <c r="E55" i="3" s="1"/>
  <c r="AR74" i="1"/>
  <c r="E67" i="3" s="1"/>
  <c r="AR78" i="1"/>
  <c r="E71" i="3" s="1"/>
  <c r="AR76" i="1"/>
  <c r="E69" i="3" s="1"/>
  <c r="AR58" i="1"/>
  <c r="E51" i="3" s="1"/>
  <c r="AR80" i="1"/>
  <c r="E73" i="3" s="1"/>
  <c r="AR54" i="1"/>
  <c r="E47" i="3" s="1"/>
  <c r="AR70" i="1"/>
  <c r="E63" i="3" s="1"/>
  <c r="AR60" i="1"/>
  <c r="E53" i="3" s="1"/>
  <c r="AR66" i="1"/>
  <c r="E59" i="3" s="1"/>
  <c r="AR48" i="1"/>
  <c r="E41" i="3" s="1"/>
  <c r="AR68" i="1"/>
  <c r="E61" i="3" s="1"/>
  <c r="AR56" i="1"/>
  <c r="E49" i="3" s="1"/>
  <c r="AR52" i="1"/>
  <c r="E45" i="3" s="1"/>
  <c r="AR50" i="1"/>
  <c r="E43" i="3" s="1"/>
  <c r="AR46" i="1"/>
  <c r="E39" i="3" s="1"/>
  <c r="AR44" i="1"/>
  <c r="E37" i="3" s="1"/>
  <c r="AA23" i="3"/>
  <c r="AR42" i="1"/>
  <c r="E35" i="3" s="1"/>
  <c r="CD308" i="1"/>
  <c r="CD309" i="1" s="1"/>
  <c r="CD310" i="1" s="1"/>
  <c r="CD311" i="1" s="1"/>
  <c r="CD312" i="1" s="1"/>
  <c r="CD313" i="1" s="1"/>
  <c r="CD314" i="1" s="1"/>
  <c r="CD315" i="1" s="1"/>
  <c r="CD316" i="1" s="1"/>
  <c r="CD317" i="1" s="1"/>
  <c r="CD318" i="1" s="1"/>
  <c r="CD319" i="1" s="1"/>
  <c r="CD320" i="1" s="1"/>
  <c r="CD321" i="1" s="1"/>
  <c r="CD322" i="1" s="1"/>
  <c r="CD323" i="1" s="1"/>
  <c r="CD324" i="1" s="1"/>
  <c r="CD325" i="1" s="1"/>
  <c r="CD326" i="1" s="1"/>
  <c r="CD327" i="1" s="1"/>
  <c r="CD328" i="1" s="1"/>
  <c r="CD329" i="1" s="1"/>
  <c r="CD330" i="1" s="1"/>
  <c r="CD331" i="1" s="1"/>
  <c r="CD332" i="1" s="1"/>
  <c r="CD333" i="1" s="1"/>
  <c r="CD334" i="1" s="1"/>
  <c r="CD335" i="1" s="1"/>
  <c r="CD336" i="1" s="1"/>
  <c r="CD337" i="1" s="1"/>
  <c r="AZ10" i="2"/>
  <c r="CD2" i="2" s="1"/>
  <c r="AR10" i="1"/>
  <c r="D6" i="3" s="1"/>
  <c r="AT14" i="1"/>
  <c r="CU2" i="2"/>
  <c r="CU3" i="2" s="1"/>
  <c r="CU4" i="2" s="1"/>
  <c r="CU5" i="2" s="1"/>
  <c r="CU6" i="2" s="1"/>
  <c r="CU7" i="2" s="1"/>
  <c r="CU8" i="2" s="1"/>
  <c r="CU9" i="2" s="1"/>
  <c r="CU10" i="2" s="1"/>
  <c r="CU11" i="2" s="1"/>
  <c r="CU12" i="2" s="1"/>
  <c r="CU13" i="2" s="1"/>
  <c r="CU14" i="2" s="1"/>
  <c r="CU15" i="2" s="1"/>
  <c r="CU16" i="2" s="1"/>
  <c r="CU17" i="2" s="1"/>
  <c r="CU18" i="2" s="1"/>
  <c r="CU19" i="2" s="1"/>
  <c r="CU20" i="2" s="1"/>
  <c r="CU21" i="2" s="1"/>
  <c r="CU22" i="2" s="1"/>
  <c r="CU23" i="2" s="1"/>
  <c r="CU24" i="2" s="1"/>
  <c r="CU25" i="2" s="1"/>
  <c r="CU26" i="2" s="1"/>
  <c r="CU27" i="2" s="1"/>
  <c r="CU28" i="2" s="1"/>
  <c r="CU29" i="2" s="1"/>
  <c r="CU30" i="2" s="1"/>
  <c r="CU31" i="2" s="1"/>
  <c r="CU32" i="2" s="1"/>
  <c r="CU33" i="2" s="1"/>
  <c r="CU34" i="2" s="1"/>
  <c r="CU35" i="2" s="1"/>
  <c r="CU36" i="2" s="1"/>
  <c r="CU37" i="2" s="1"/>
  <c r="CU38" i="2" s="1"/>
  <c r="CU39" i="2" s="1"/>
  <c r="CU40" i="2" s="1"/>
  <c r="CU41" i="2" s="1"/>
  <c r="CU42" i="2" s="1"/>
  <c r="CU43" i="2" s="1"/>
  <c r="CU44" i="2" s="1"/>
  <c r="CU45" i="2" s="1"/>
  <c r="CU46" i="2" s="1"/>
  <c r="CU47" i="2" s="1"/>
  <c r="CU48" i="2" s="1"/>
  <c r="CU49" i="2" s="1"/>
  <c r="CU50" i="2" s="1"/>
  <c r="CU51" i="2" s="1"/>
  <c r="CU52" i="2" s="1"/>
  <c r="CU53" i="2" s="1"/>
  <c r="CU54" i="2" s="1"/>
  <c r="CU55" i="2" s="1"/>
  <c r="CU56" i="2" s="1"/>
  <c r="CU57" i="2" s="1"/>
  <c r="CU58" i="2" s="1"/>
  <c r="CU59" i="2" s="1"/>
  <c r="CU60" i="2" s="1"/>
  <c r="CU61" i="2" s="1"/>
  <c r="CU62" i="2" s="1"/>
  <c r="CU63" i="2" s="1"/>
  <c r="CU64" i="2" s="1"/>
  <c r="CU65" i="2" s="1"/>
  <c r="CU66" i="2" s="1"/>
  <c r="CU67" i="2" s="1"/>
  <c r="CU68" i="2" s="1"/>
  <c r="CU69" i="2" s="1"/>
  <c r="CU70" i="2" s="1"/>
  <c r="CU71" i="2" s="1"/>
  <c r="CU72" i="2" s="1"/>
  <c r="CU73" i="2" s="1"/>
  <c r="CU74" i="2" s="1"/>
  <c r="CU75" i="2" s="1"/>
  <c r="CU76" i="2" s="1"/>
  <c r="CU77" i="2" s="1"/>
  <c r="CU78" i="2" s="1"/>
  <c r="CU79" i="2" s="1"/>
  <c r="CU80" i="2" s="1"/>
  <c r="CU81" i="2" s="1"/>
  <c r="CU82" i="2" s="1"/>
  <c r="CU83" i="2" s="1"/>
  <c r="CU84" i="2" s="1"/>
  <c r="CU85" i="2" s="1"/>
  <c r="CU86" i="2" s="1"/>
  <c r="CU87" i="2" s="1"/>
  <c r="CU88" i="2" s="1"/>
  <c r="CU89" i="2" s="1"/>
  <c r="CU90" i="2" s="1"/>
  <c r="CU91" i="2" s="1"/>
  <c r="CU92" i="2" s="1"/>
  <c r="CU93" i="2" s="1"/>
  <c r="CU94" i="2" s="1"/>
  <c r="CU95" i="2" s="1"/>
  <c r="CU96" i="2" s="1"/>
  <c r="CU97" i="2" s="1"/>
  <c r="CU98" i="2" s="1"/>
  <c r="CU99" i="2" s="1"/>
  <c r="CU100" i="2" s="1"/>
  <c r="CU101" i="2" s="1"/>
  <c r="CU102" i="2" s="1"/>
  <c r="CU103" i="2" s="1"/>
  <c r="CU104" i="2" s="1"/>
  <c r="CU105" i="2" s="1"/>
  <c r="CU106" i="2" s="1"/>
  <c r="CU107" i="2" s="1"/>
  <c r="CU108" i="2" s="1"/>
  <c r="CU109" i="2" s="1"/>
  <c r="CU110" i="2" s="1"/>
  <c r="CU111" i="2" s="1"/>
  <c r="CU112" i="2" s="1"/>
  <c r="CU113" i="2" s="1"/>
  <c r="CU114" i="2" s="1"/>
  <c r="CU115" i="2" s="1"/>
  <c r="CU116" i="2" s="1"/>
  <c r="CU117" i="2" s="1"/>
  <c r="CU118" i="2" s="1"/>
  <c r="CU119" i="2" s="1"/>
  <c r="CU120" i="2" s="1"/>
  <c r="CU121" i="2" s="1"/>
  <c r="CU122" i="2" s="1"/>
  <c r="CU123" i="2" s="1"/>
  <c r="CU124" i="2" s="1"/>
  <c r="CU125" i="2" s="1"/>
  <c r="CU126" i="2" s="1"/>
  <c r="CU127" i="2" s="1"/>
  <c r="CU128" i="2" s="1"/>
  <c r="CU129" i="2" s="1"/>
  <c r="CU130" i="2" s="1"/>
  <c r="CU131" i="2" s="1"/>
  <c r="CU132" i="2" s="1"/>
  <c r="CU133" i="2" s="1"/>
  <c r="CU134" i="2" s="1"/>
  <c r="CU135" i="2" s="1"/>
  <c r="CU136" i="2" s="1"/>
  <c r="CU137" i="2" s="1"/>
  <c r="CU138" i="2" s="1"/>
  <c r="CU139" i="2" s="1"/>
  <c r="CU140" i="2" s="1"/>
  <c r="CU141" i="2" s="1"/>
  <c r="CU142" i="2" s="1"/>
  <c r="CU143" i="2" s="1"/>
  <c r="CU144" i="2" s="1"/>
  <c r="CU145" i="2" s="1"/>
  <c r="CU146" i="2" s="1"/>
  <c r="CU147" i="2" s="1"/>
  <c r="CU148" i="2" s="1"/>
  <c r="CU149" i="2" s="1"/>
  <c r="CU150" i="2" s="1"/>
  <c r="CU151" i="2" s="1"/>
  <c r="CU152" i="2" s="1"/>
  <c r="CU153" i="2" s="1"/>
  <c r="CU154" i="2" s="1"/>
  <c r="CU155" i="2" s="1"/>
  <c r="CU156" i="2" s="1"/>
  <c r="CU157" i="2" s="1"/>
  <c r="CU158" i="2" s="1"/>
  <c r="CU159" i="2" s="1"/>
  <c r="CU160" i="2" s="1"/>
  <c r="CU161" i="2" s="1"/>
  <c r="CU162" i="2" s="1"/>
  <c r="CU163" i="2" s="1"/>
  <c r="CU164" i="2" s="1"/>
  <c r="CU165" i="2" s="1"/>
  <c r="CU166" i="2" s="1"/>
  <c r="CU167" i="2" s="1"/>
  <c r="CU168" i="2" s="1"/>
  <c r="CU169" i="2" s="1"/>
  <c r="CU170" i="2" s="1"/>
  <c r="CU171" i="2" s="1"/>
  <c r="CU172" i="2" s="1"/>
  <c r="CU173" i="2" s="1"/>
  <c r="CU174" i="2" s="1"/>
  <c r="CU175" i="2" s="1"/>
  <c r="CU176" i="2" s="1"/>
  <c r="CU177" i="2" s="1"/>
  <c r="CU178" i="2" s="1"/>
  <c r="CU179" i="2" s="1"/>
  <c r="CU180" i="2" s="1"/>
  <c r="CU181" i="2" s="1"/>
  <c r="CU182" i="2" s="1"/>
  <c r="CU183" i="2" s="1"/>
  <c r="CU184" i="2" s="1"/>
  <c r="CU185" i="2" s="1"/>
  <c r="CU186" i="2" s="1"/>
  <c r="CU187" i="2" s="1"/>
  <c r="CU188" i="2" s="1"/>
  <c r="CU189" i="2" s="1"/>
  <c r="CU190" i="2" s="1"/>
  <c r="CU191" i="2" s="1"/>
  <c r="CU192" i="2" s="1"/>
  <c r="CU193" i="2" s="1"/>
  <c r="CU194" i="2" s="1"/>
  <c r="CU195" i="2" s="1"/>
  <c r="CU196" i="2" s="1"/>
  <c r="CU197" i="2" s="1"/>
  <c r="CU198" i="2" s="1"/>
  <c r="CU199" i="2" s="1"/>
  <c r="CU200" i="2" s="1"/>
  <c r="CU201" i="2" s="1"/>
  <c r="CU202" i="2" s="1"/>
  <c r="CU203" i="2" s="1"/>
  <c r="CU204" i="2" s="1"/>
  <c r="CU205" i="2" s="1"/>
  <c r="CU206" i="2" s="1"/>
  <c r="CU207" i="2" s="1"/>
  <c r="CU208" i="2" s="1"/>
  <c r="CU209" i="2" s="1"/>
  <c r="CU210" i="2" s="1"/>
  <c r="CU211" i="2" s="1"/>
  <c r="CU212" i="2" s="1"/>
  <c r="CU213" i="2" s="1"/>
  <c r="CU214" i="2" s="1"/>
  <c r="CU215" i="2" s="1"/>
  <c r="CU216" i="2" s="1"/>
  <c r="CU217" i="2" s="1"/>
  <c r="CU218" i="2" s="1"/>
  <c r="CU219" i="2" s="1"/>
  <c r="CU220" i="2" s="1"/>
  <c r="CU221" i="2" s="1"/>
  <c r="CU222" i="2" s="1"/>
  <c r="CU223" i="2" s="1"/>
  <c r="CU224" i="2" s="1"/>
  <c r="CU225" i="2" s="1"/>
  <c r="CU226" i="2" s="1"/>
  <c r="CU227" i="2" s="1"/>
  <c r="CU228" i="2" s="1"/>
  <c r="CU229" i="2" s="1"/>
  <c r="CU230" i="2" s="1"/>
  <c r="CU231" i="2" s="1"/>
  <c r="CU232" i="2" s="1"/>
  <c r="CU233" i="2" s="1"/>
  <c r="CU234" i="2" s="1"/>
  <c r="CU235" i="2" s="1"/>
  <c r="CU236" i="2" s="1"/>
  <c r="CU237" i="2" s="1"/>
  <c r="CU238" i="2" s="1"/>
  <c r="CU239" i="2" s="1"/>
  <c r="CU240" i="2" s="1"/>
  <c r="CU241" i="2" s="1"/>
  <c r="CU242" i="2" s="1"/>
  <c r="CU243" i="2" s="1"/>
  <c r="CU244" i="2" s="1"/>
  <c r="CU245" i="2" s="1"/>
  <c r="CU246" i="2" s="1"/>
  <c r="CU247" i="2" s="1"/>
  <c r="CU248" i="2" s="1"/>
  <c r="CU249" i="2" s="1"/>
  <c r="CU250" i="2" s="1"/>
  <c r="CU251" i="2" s="1"/>
  <c r="CU252" i="2" s="1"/>
  <c r="CU253" i="2" s="1"/>
  <c r="CU254" i="2" s="1"/>
  <c r="CU255" i="2" s="1"/>
  <c r="CU256" i="2" s="1"/>
  <c r="CU257" i="2" s="1"/>
  <c r="CU258" i="2" s="1"/>
  <c r="CU259" i="2" s="1"/>
  <c r="CU260" i="2" s="1"/>
  <c r="CU261" i="2" s="1"/>
  <c r="CU262" i="2" s="1"/>
  <c r="CU263" i="2" s="1"/>
  <c r="CU264" i="2" s="1"/>
  <c r="CU265" i="2" s="1"/>
  <c r="CU266" i="2" s="1"/>
  <c r="CU267" i="2" s="1"/>
  <c r="CU268" i="2" s="1"/>
  <c r="CU269" i="2" s="1"/>
  <c r="CU270" i="2" s="1"/>
  <c r="CU271" i="2" s="1"/>
  <c r="CU272" i="2" s="1"/>
  <c r="CU273" i="2" s="1"/>
  <c r="CU274" i="2" s="1"/>
  <c r="CU275" i="2" s="1"/>
  <c r="CU276" i="2" s="1"/>
  <c r="CU277" i="2" s="1"/>
  <c r="CU278" i="2" s="1"/>
  <c r="CU279" i="2" s="1"/>
  <c r="CU280" i="2" s="1"/>
  <c r="CU281" i="2" s="1"/>
  <c r="CU282" i="2" s="1"/>
  <c r="CU283" i="2" s="1"/>
  <c r="CU284" i="2" s="1"/>
  <c r="CU285" i="2" s="1"/>
  <c r="CU286" i="2" s="1"/>
  <c r="CU287" i="2" s="1"/>
  <c r="CU288" i="2" s="1"/>
  <c r="CU289" i="2" s="1"/>
  <c r="CU290" i="2" s="1"/>
  <c r="CU291" i="2" s="1"/>
  <c r="CU292" i="2" s="1"/>
  <c r="CU293" i="2" s="1"/>
  <c r="CU294" i="2" s="1"/>
  <c r="CU295" i="2" s="1"/>
  <c r="CU296" i="2" s="1"/>
  <c r="CU297" i="2" s="1"/>
  <c r="CU298" i="2" s="1"/>
  <c r="CU299" i="2" s="1"/>
  <c r="CU300" i="2" s="1"/>
  <c r="CU301" i="2" s="1"/>
  <c r="CU302" i="2" s="1"/>
  <c r="CU303" i="2" s="1"/>
  <c r="CU304" i="2" s="1"/>
  <c r="CU305" i="2" s="1"/>
  <c r="CU306" i="2" s="1"/>
  <c r="CU307" i="2" s="1"/>
  <c r="CU308" i="2" s="1"/>
  <c r="CU309" i="2" s="1"/>
  <c r="CU310" i="2" s="1"/>
  <c r="CU311" i="2" s="1"/>
  <c r="CU312" i="2" s="1"/>
  <c r="CU313" i="2" s="1"/>
  <c r="CU314" i="2" s="1"/>
  <c r="CU315" i="2" s="1"/>
  <c r="CU316" i="2" s="1"/>
  <c r="CU317" i="2" s="1"/>
  <c r="CU318" i="2" s="1"/>
  <c r="CU319" i="2" s="1"/>
  <c r="CU320" i="2" s="1"/>
  <c r="CU321" i="2" s="1"/>
  <c r="CU322" i="2" s="1"/>
  <c r="CU323" i="2" s="1"/>
  <c r="CU324" i="2" s="1"/>
  <c r="CU325" i="2" s="1"/>
  <c r="CU326" i="2" s="1"/>
  <c r="CU327" i="2" s="1"/>
  <c r="CU328" i="2" s="1"/>
  <c r="CU329" i="2" s="1"/>
  <c r="CU330" i="2" s="1"/>
  <c r="CU331" i="2" s="1"/>
  <c r="CU332" i="2" s="1"/>
  <c r="CU333" i="2" s="1"/>
  <c r="CU334" i="2" s="1"/>
  <c r="CU335" i="2" s="1"/>
  <c r="CU336" i="2" s="1"/>
  <c r="CU337" i="2" s="1"/>
  <c r="CU338" i="2" s="1"/>
  <c r="CU339" i="2" s="1"/>
  <c r="CU340" i="2" s="1"/>
  <c r="CU341" i="2" s="1"/>
  <c r="CU342" i="2" s="1"/>
  <c r="CU343" i="2" s="1"/>
  <c r="CU344" i="2" s="1"/>
  <c r="CU345" i="2" s="1"/>
  <c r="CU346" i="2" s="1"/>
  <c r="CU347" i="2" s="1"/>
  <c r="CU348" i="2" s="1"/>
  <c r="CU349" i="2" s="1"/>
  <c r="CU350" i="2" s="1"/>
  <c r="CU351" i="2" s="1"/>
  <c r="CU352" i="2" s="1"/>
  <c r="CU353" i="2" s="1"/>
  <c r="CU354" i="2" s="1"/>
  <c r="CU355" i="2" s="1"/>
  <c r="CU356" i="2" s="1"/>
  <c r="CU357" i="2" s="1"/>
  <c r="CU358" i="2" s="1"/>
  <c r="CU359" i="2" s="1"/>
  <c r="CU360" i="2" s="1"/>
  <c r="CU361" i="2" s="1"/>
  <c r="CU362" i="2" s="1"/>
  <c r="CU363" i="2" s="1"/>
  <c r="CU364" i="2" s="1"/>
  <c r="CU365" i="2" s="1"/>
  <c r="CU366" i="2" s="1"/>
  <c r="CU367" i="2" s="1"/>
  <c r="CU368" i="2" s="1"/>
  <c r="CU369" i="2" s="1"/>
  <c r="CU370" i="2" s="1"/>
  <c r="CU371" i="2" s="1"/>
  <c r="CU372" i="2" s="1"/>
  <c r="CU373" i="2" s="1"/>
  <c r="CU374" i="2" s="1"/>
  <c r="BY2" i="2"/>
  <c r="BY3" i="2" s="1"/>
  <c r="BY4" i="2" s="1"/>
  <c r="BY5" i="2" s="1"/>
  <c r="BY6" i="2" s="1"/>
  <c r="BY7" i="2" s="1"/>
  <c r="BY8" i="2" s="1"/>
  <c r="BY9" i="2" s="1"/>
  <c r="BY10" i="2" s="1"/>
  <c r="BY11" i="2" s="1"/>
  <c r="BY12" i="2" s="1"/>
  <c r="BY13" i="2" s="1"/>
  <c r="BY14" i="2" s="1"/>
  <c r="BY15" i="2" s="1"/>
  <c r="BY16" i="2" s="1"/>
  <c r="BY17" i="2" s="1"/>
  <c r="BY18" i="2" s="1"/>
  <c r="BY19" i="2" s="1"/>
  <c r="BY20" i="2" s="1"/>
  <c r="BY21" i="2" s="1"/>
  <c r="BY22" i="2" s="1"/>
  <c r="BY23" i="2" s="1"/>
  <c r="BY24" i="2" s="1"/>
  <c r="BY25" i="2" s="1"/>
  <c r="BY26" i="2" s="1"/>
  <c r="BY27" i="2" s="1"/>
  <c r="BY28" i="2" s="1"/>
  <c r="BY29" i="2" s="1"/>
  <c r="BY30" i="2" s="1"/>
  <c r="BY31" i="2" s="1"/>
  <c r="BY32" i="2" s="1"/>
  <c r="BY33" i="2" s="1"/>
  <c r="BY34" i="2" s="1"/>
  <c r="BY35" i="2" s="1"/>
  <c r="BY36" i="2" s="1"/>
  <c r="BY37" i="2" s="1"/>
  <c r="BY38" i="2" s="1"/>
  <c r="BY39" i="2" s="1"/>
  <c r="BY40" i="2" s="1"/>
  <c r="BY41" i="2" s="1"/>
  <c r="BY42" i="2" s="1"/>
  <c r="BY43" i="2" s="1"/>
  <c r="BY44" i="2" s="1"/>
  <c r="BY45" i="2" s="1"/>
  <c r="BY46" i="2" s="1"/>
  <c r="BY47" i="2" s="1"/>
  <c r="BY48" i="2" s="1"/>
  <c r="BY49" i="2" s="1"/>
  <c r="BY50" i="2" s="1"/>
  <c r="BY51" i="2" s="1"/>
  <c r="BY52" i="2" s="1"/>
  <c r="BY53" i="2" s="1"/>
  <c r="BY54" i="2" s="1"/>
  <c r="BY55" i="2" s="1"/>
  <c r="BY56" i="2" s="1"/>
  <c r="BY57" i="2" s="1"/>
  <c r="BY58" i="2" s="1"/>
  <c r="BY59" i="2" s="1"/>
  <c r="BY60" i="2" s="1"/>
  <c r="BY61" i="2" s="1"/>
  <c r="BY62" i="2" s="1"/>
  <c r="BY63" i="2" s="1"/>
  <c r="BY64" i="2" s="1"/>
  <c r="BY65" i="2" s="1"/>
  <c r="BY66" i="2" s="1"/>
  <c r="BY67" i="2" s="1"/>
  <c r="BY68" i="2" s="1"/>
  <c r="BY69" i="2" s="1"/>
  <c r="BY70" i="2" s="1"/>
  <c r="BY71" i="2" s="1"/>
  <c r="BY72" i="2" s="1"/>
  <c r="BY73" i="2" s="1"/>
  <c r="BY74" i="2" s="1"/>
  <c r="BY75" i="2" s="1"/>
  <c r="BY76" i="2" s="1"/>
  <c r="BY77" i="2" s="1"/>
  <c r="BY78" i="2" s="1"/>
  <c r="BY79" i="2" s="1"/>
  <c r="BY80" i="2" s="1"/>
  <c r="BY81" i="2" s="1"/>
  <c r="BY82" i="2" s="1"/>
  <c r="BY83" i="2" s="1"/>
  <c r="BY84" i="2" s="1"/>
  <c r="BY85" i="2" s="1"/>
  <c r="BY86" i="2" s="1"/>
  <c r="BY87" i="2" s="1"/>
  <c r="BY88" i="2" s="1"/>
  <c r="BY89" i="2" s="1"/>
  <c r="BY90" i="2" s="1"/>
  <c r="BY91" i="2" s="1"/>
  <c r="BY92" i="2" s="1"/>
  <c r="BY93" i="2" s="1"/>
  <c r="BY94" i="2" s="1"/>
  <c r="BY95" i="2" s="1"/>
  <c r="BY96" i="2" s="1"/>
  <c r="BY97" i="2" s="1"/>
  <c r="BY98" i="2" s="1"/>
  <c r="BY99" i="2" s="1"/>
  <c r="BY100" i="2" s="1"/>
  <c r="BY101" i="2" s="1"/>
  <c r="BY102" i="2" s="1"/>
  <c r="BY103" i="2" s="1"/>
  <c r="BY104" i="2" s="1"/>
  <c r="BY105" i="2" s="1"/>
  <c r="BY106" i="2" s="1"/>
  <c r="BY107" i="2" s="1"/>
  <c r="BY108" i="2" s="1"/>
  <c r="BY109" i="2" s="1"/>
  <c r="BY110" i="2" s="1"/>
  <c r="BY111" i="2" s="1"/>
  <c r="BY112" i="2" s="1"/>
  <c r="BY113" i="2" s="1"/>
  <c r="BY114" i="2" s="1"/>
  <c r="BY115" i="2" s="1"/>
  <c r="BY116" i="2" s="1"/>
  <c r="BY117" i="2" s="1"/>
  <c r="BY118" i="2" s="1"/>
  <c r="BY119" i="2" s="1"/>
  <c r="BY120" i="2" s="1"/>
  <c r="BY121" i="2" s="1"/>
  <c r="BY122" i="2" s="1"/>
  <c r="BY123" i="2" s="1"/>
  <c r="BY124" i="2" s="1"/>
  <c r="BY125" i="2" s="1"/>
  <c r="BY126" i="2" s="1"/>
  <c r="BY127" i="2" s="1"/>
  <c r="BY128" i="2" s="1"/>
  <c r="BY129" i="2" s="1"/>
  <c r="BY130" i="2" s="1"/>
  <c r="BY131" i="2" s="1"/>
  <c r="BY132" i="2" s="1"/>
  <c r="BY133" i="2" s="1"/>
  <c r="BY134" i="2" s="1"/>
  <c r="BY135" i="2" s="1"/>
  <c r="BY136" i="2" s="1"/>
  <c r="BY137" i="2" s="1"/>
  <c r="BY138" i="2" s="1"/>
  <c r="BY139" i="2" s="1"/>
  <c r="BY140" i="2" s="1"/>
  <c r="BY141" i="2" s="1"/>
  <c r="BY142" i="2" s="1"/>
  <c r="BY143" i="2" s="1"/>
  <c r="BY144" i="2" s="1"/>
  <c r="BY145" i="2" s="1"/>
  <c r="BY146" i="2" s="1"/>
  <c r="BY147" i="2" s="1"/>
  <c r="BY148" i="2" s="1"/>
  <c r="BY149" i="2" s="1"/>
  <c r="BY150" i="2" s="1"/>
  <c r="BY151" i="2" s="1"/>
  <c r="BY152" i="2" s="1"/>
  <c r="BY153" i="2" s="1"/>
  <c r="BY154" i="2" s="1"/>
  <c r="BY155" i="2" s="1"/>
  <c r="BY156" i="2" s="1"/>
  <c r="BY157" i="2" s="1"/>
  <c r="BY158" i="2" s="1"/>
  <c r="BY159" i="2" s="1"/>
  <c r="BY160" i="2" s="1"/>
  <c r="BY161" i="2" s="1"/>
  <c r="BY162" i="2" s="1"/>
  <c r="BY163" i="2" s="1"/>
  <c r="BY164" i="2" s="1"/>
  <c r="BY165" i="2" s="1"/>
  <c r="BY166" i="2" s="1"/>
  <c r="BY167" i="2" s="1"/>
  <c r="BY168" i="2" s="1"/>
  <c r="BY169" i="2" s="1"/>
  <c r="BY170" i="2" s="1"/>
  <c r="BY171" i="2" s="1"/>
  <c r="BY172" i="2" s="1"/>
  <c r="BY173" i="2" s="1"/>
  <c r="BY174" i="2" s="1"/>
  <c r="BY175" i="2" s="1"/>
  <c r="BY176" i="2" s="1"/>
  <c r="BY177" i="2" s="1"/>
  <c r="BY178" i="2" s="1"/>
  <c r="BY179" i="2" s="1"/>
  <c r="BY180" i="2" s="1"/>
  <c r="BY181" i="2" s="1"/>
  <c r="BY182" i="2" s="1"/>
  <c r="BY183" i="2" s="1"/>
  <c r="BY184" i="2" s="1"/>
  <c r="BY185" i="2" s="1"/>
  <c r="BY186" i="2" s="1"/>
  <c r="BY187" i="2" s="1"/>
  <c r="BY188" i="2" s="1"/>
  <c r="BY189" i="2" s="1"/>
  <c r="BY190" i="2" s="1"/>
  <c r="BY191" i="2" s="1"/>
  <c r="BY192" i="2" s="1"/>
  <c r="BY193" i="2" s="1"/>
  <c r="BY194" i="2" s="1"/>
  <c r="BY195" i="2" s="1"/>
  <c r="BY196" i="2" s="1"/>
  <c r="BY197" i="2" s="1"/>
  <c r="BY198" i="2" s="1"/>
  <c r="BY199" i="2" s="1"/>
  <c r="BY200" i="2" s="1"/>
  <c r="BY201" i="2" s="1"/>
  <c r="BY202" i="2" s="1"/>
  <c r="BY203" i="2" s="1"/>
  <c r="BY204" i="2" s="1"/>
  <c r="BY205" i="2" s="1"/>
  <c r="BY206" i="2" s="1"/>
  <c r="BY207" i="2" s="1"/>
  <c r="BY208" i="2" s="1"/>
  <c r="BY209" i="2" s="1"/>
  <c r="BY210" i="2" s="1"/>
  <c r="BY211" i="2" s="1"/>
  <c r="BY212" i="2" s="1"/>
  <c r="BY213" i="2" s="1"/>
  <c r="BY214" i="2" s="1"/>
  <c r="BY215" i="2" s="1"/>
  <c r="BY216" i="2" s="1"/>
  <c r="BY217" i="2" s="1"/>
  <c r="BY218" i="2" s="1"/>
  <c r="BY219" i="2" s="1"/>
  <c r="BY220" i="2" s="1"/>
  <c r="BY221" i="2" s="1"/>
  <c r="BY222" i="2" s="1"/>
  <c r="BY223" i="2" s="1"/>
  <c r="BY224" i="2" s="1"/>
  <c r="BY225" i="2" s="1"/>
  <c r="BY226" i="2" s="1"/>
  <c r="BY227" i="2" s="1"/>
  <c r="BY228" i="2" s="1"/>
  <c r="BY229" i="2" s="1"/>
  <c r="BY230" i="2" s="1"/>
  <c r="BY231" i="2" s="1"/>
  <c r="BY232" i="2" s="1"/>
  <c r="BY233" i="2" s="1"/>
  <c r="BY234" i="2" s="1"/>
  <c r="BY235" i="2" s="1"/>
  <c r="BY236" i="2" s="1"/>
  <c r="BY237" i="2" s="1"/>
  <c r="BY238" i="2" s="1"/>
  <c r="BY239" i="2" s="1"/>
  <c r="BY240" i="2" s="1"/>
  <c r="BY241" i="2" s="1"/>
  <c r="BY242" i="2" s="1"/>
  <c r="BY243" i="2" s="1"/>
  <c r="BY244" i="2" s="1"/>
  <c r="BY245" i="2" s="1"/>
  <c r="BY246" i="2" s="1"/>
  <c r="BY247" i="2" s="1"/>
  <c r="BY248" i="2" s="1"/>
  <c r="BY249" i="2" s="1"/>
  <c r="BY250" i="2" s="1"/>
  <c r="BY251" i="2" s="1"/>
  <c r="BY252" i="2" s="1"/>
  <c r="BY253" i="2" s="1"/>
  <c r="BY254" i="2" s="1"/>
  <c r="BY255" i="2" s="1"/>
  <c r="BY256" i="2" s="1"/>
  <c r="BY257" i="2" s="1"/>
  <c r="BY258" i="2" s="1"/>
  <c r="BY259" i="2" s="1"/>
  <c r="BY260" i="2" s="1"/>
  <c r="BY261" i="2" s="1"/>
  <c r="BY262" i="2" s="1"/>
  <c r="BY263" i="2" s="1"/>
  <c r="BY264" i="2" s="1"/>
  <c r="BY265" i="2" s="1"/>
  <c r="BY266" i="2" s="1"/>
  <c r="BY267" i="2" s="1"/>
  <c r="BY268" i="2" s="1"/>
  <c r="BY269" i="2" s="1"/>
  <c r="BY270" i="2" s="1"/>
  <c r="BY271" i="2" s="1"/>
  <c r="BY272" i="2" s="1"/>
  <c r="BY273" i="2" s="1"/>
  <c r="BY274" i="2" s="1"/>
  <c r="BY275" i="2" s="1"/>
  <c r="BY276" i="2" s="1"/>
  <c r="BY277" i="2" s="1"/>
  <c r="BY278" i="2" s="1"/>
  <c r="BY279" i="2" s="1"/>
  <c r="BY280" i="2" s="1"/>
  <c r="BY281" i="2" s="1"/>
  <c r="BY282" i="2" s="1"/>
  <c r="BY283" i="2" s="1"/>
  <c r="BY284" i="2" s="1"/>
  <c r="BY285" i="2" s="1"/>
  <c r="BY286" i="2" s="1"/>
  <c r="BY287" i="2" s="1"/>
  <c r="BY288" i="2" s="1"/>
  <c r="BY289" i="2" s="1"/>
  <c r="BY290" i="2" s="1"/>
  <c r="BY291" i="2" s="1"/>
  <c r="BY292" i="2" s="1"/>
  <c r="BY293" i="2" s="1"/>
  <c r="BY294" i="2" s="1"/>
  <c r="BY295" i="2" s="1"/>
  <c r="BY296" i="2" s="1"/>
  <c r="BY297" i="2" s="1"/>
  <c r="BY298" i="2" s="1"/>
  <c r="BY299" i="2" s="1"/>
  <c r="BY300" i="2" s="1"/>
  <c r="BY301" i="2" s="1"/>
  <c r="BY302" i="2" s="1"/>
  <c r="BY303" i="2" s="1"/>
  <c r="BY304" i="2" s="1"/>
  <c r="BY305" i="2" s="1"/>
  <c r="BY306" i="2" s="1"/>
  <c r="BY308" i="2" s="1"/>
  <c r="BY309" i="2" s="1"/>
  <c r="BY310" i="2" s="1"/>
  <c r="BY311" i="2" s="1"/>
  <c r="BY312" i="2" s="1"/>
  <c r="BY313" i="2" s="1"/>
  <c r="BY314" i="2" s="1"/>
  <c r="BY315" i="2" s="1"/>
  <c r="BY316" i="2" s="1"/>
  <c r="BY317" i="2" s="1"/>
  <c r="BY318" i="2" s="1"/>
  <c r="BY319" i="2" s="1"/>
  <c r="BY320" i="2" s="1"/>
  <c r="BY321" i="2" s="1"/>
  <c r="BY322" i="2" s="1"/>
  <c r="BY323" i="2" s="1"/>
  <c r="BY324" i="2" s="1"/>
  <c r="BY325" i="2" s="1"/>
  <c r="BY326" i="2" s="1"/>
  <c r="BY327" i="2" s="1"/>
  <c r="BY328" i="2" s="1"/>
  <c r="BY329" i="2" s="1"/>
  <c r="BY330" i="2" s="1"/>
  <c r="BY331" i="2" s="1"/>
  <c r="BY332" i="2" s="1"/>
  <c r="BY333" i="2" s="1"/>
  <c r="BY334" i="2" s="1"/>
  <c r="BY335" i="2" s="1"/>
  <c r="BY336" i="2" s="1"/>
  <c r="BY337" i="2" s="1"/>
  <c r="BY338" i="2" s="1"/>
  <c r="BY339" i="2" s="1"/>
  <c r="BY340" i="2" s="1"/>
  <c r="BY341" i="2" s="1"/>
  <c r="BY342" i="2" s="1"/>
  <c r="BY343" i="2" s="1"/>
  <c r="BY344" i="2" s="1"/>
  <c r="BY345" i="2" s="1"/>
  <c r="BY346" i="2" s="1"/>
  <c r="BY347" i="2" s="1"/>
  <c r="BY348" i="2" s="1"/>
  <c r="BY349" i="2" s="1"/>
  <c r="BY350" i="2" s="1"/>
  <c r="BY351" i="2" s="1"/>
  <c r="BY352" i="2" s="1"/>
  <c r="BY353" i="2" s="1"/>
  <c r="BY354" i="2" s="1"/>
  <c r="BY355" i="2" s="1"/>
  <c r="BY356" i="2" s="1"/>
  <c r="BY357" i="2" s="1"/>
  <c r="BY358" i="2" s="1"/>
  <c r="BY359" i="2" s="1"/>
  <c r="BY360" i="2" s="1"/>
  <c r="BY361" i="2" s="1"/>
  <c r="BY362" i="2" s="1"/>
  <c r="BY363" i="2" s="1"/>
  <c r="BY364" i="2" s="1"/>
  <c r="BY365" i="2" s="1"/>
  <c r="AR5" i="2"/>
  <c r="AR5" i="1"/>
  <c r="U36" i="1" s="1"/>
  <c r="CD2" i="1"/>
  <c r="CD3" i="1" s="1"/>
  <c r="CD4" i="1" s="1"/>
  <c r="CD5" i="1" s="1"/>
  <c r="AR3" i="2"/>
  <c r="AT1" i="2" s="1"/>
  <c r="AN14" i="2"/>
  <c r="CD14" i="2" s="1"/>
  <c r="AO5" i="2"/>
  <c r="AO6" i="2" s="1"/>
  <c r="CQ3" i="2"/>
  <c r="CP3" i="2"/>
  <c r="CO3" i="2"/>
  <c r="AZ2" i="2"/>
  <c r="BH2" i="2" s="1"/>
  <c r="BP2" i="2" s="1"/>
  <c r="AO2" i="2"/>
  <c r="AO3" i="2" s="1"/>
  <c r="CS2" i="2"/>
  <c r="BP1" i="2"/>
  <c r="AO5" i="1"/>
  <c r="AN14" i="1"/>
  <c r="CK14" i="1" s="1"/>
  <c r="CE2" i="2" l="1"/>
  <c r="CF2" i="2" s="1"/>
  <c r="D8" i="2" s="1"/>
  <c r="CM2" i="2"/>
  <c r="F14" i="3"/>
  <c r="G14" i="3"/>
  <c r="D14" i="3"/>
  <c r="H14" i="3"/>
  <c r="I14" i="3"/>
  <c r="E14" i="3"/>
  <c r="J14" i="3"/>
  <c r="CD6" i="1"/>
  <c r="CD7" i="1" s="1"/>
  <c r="CD8" i="1" s="1"/>
  <c r="CD9" i="1" s="1"/>
  <c r="CD10" i="1" s="1"/>
  <c r="CD11" i="1" s="1"/>
  <c r="CD12" i="1" s="1"/>
  <c r="CD13" i="1" s="1"/>
  <c r="CD14" i="1" s="1"/>
  <c r="CD15" i="1" s="1"/>
  <c r="CD16" i="1" s="1"/>
  <c r="CD17" i="1" s="1"/>
  <c r="CD18" i="1" s="1"/>
  <c r="CD19" i="1" s="1"/>
  <c r="CD20" i="1" s="1"/>
  <c r="CD21" i="1" s="1"/>
  <c r="CD22" i="1" s="1"/>
  <c r="CD23" i="1" s="1"/>
  <c r="CD24" i="1" s="1"/>
  <c r="CD25" i="1" s="1"/>
  <c r="CD26" i="1" s="1"/>
  <c r="CD27" i="1" s="1"/>
  <c r="CD28" i="1" s="1"/>
  <c r="CD29" i="1" s="1"/>
  <c r="CD30" i="1" s="1"/>
  <c r="CD31" i="1" s="1"/>
  <c r="CD32" i="1" s="1"/>
  <c r="CD33" i="1" s="1"/>
  <c r="CD34" i="1" s="1"/>
  <c r="AS10" i="1"/>
  <c r="CD338" i="1"/>
  <c r="CD339" i="1" s="1"/>
  <c r="CD340" i="1" s="1"/>
  <c r="CD341" i="1" s="1"/>
  <c r="CD342" i="1" s="1"/>
  <c r="CD343" i="1" s="1"/>
  <c r="CD344" i="1" s="1"/>
  <c r="CD345" i="1" s="1"/>
  <c r="CD346" i="1" s="1"/>
  <c r="CD347" i="1" s="1"/>
  <c r="CD348" i="1" s="1"/>
  <c r="CD349" i="1" s="1"/>
  <c r="CD350" i="1" s="1"/>
  <c r="CD351" i="1" s="1"/>
  <c r="CD352" i="1" s="1"/>
  <c r="CD353" i="1" s="1"/>
  <c r="CD354" i="1" s="1"/>
  <c r="CD355" i="1" s="1"/>
  <c r="CD356" i="1" s="1"/>
  <c r="CD357" i="1" s="1"/>
  <c r="CD358" i="1" s="1"/>
  <c r="CD359" i="1" s="1"/>
  <c r="CD360" i="1" s="1"/>
  <c r="CD361" i="1" s="1"/>
  <c r="CD362" i="1" s="1"/>
  <c r="CD363" i="1" s="1"/>
  <c r="CD364" i="1" s="1"/>
  <c r="CD365" i="1" s="1"/>
  <c r="AR6" i="2"/>
  <c r="U39" i="2" s="1"/>
  <c r="BA10" i="2"/>
  <c r="L6" i="2" s="1"/>
  <c r="CJ2" i="1"/>
  <c r="CS2" i="1" s="1"/>
  <c r="U36" i="2"/>
  <c r="D4" i="2"/>
  <c r="AV1" i="2"/>
  <c r="AT7" i="2" s="1"/>
  <c r="CR3" i="2"/>
  <c r="AZ3" i="2"/>
  <c r="AR1" i="2"/>
  <c r="AQ7" i="2" s="1"/>
  <c r="D3" i="2" s="1"/>
  <c r="AR3" i="1"/>
  <c r="AV1" i="1" s="1"/>
  <c r="CI2" i="2" l="1"/>
  <c r="CL2" i="2"/>
  <c r="CH2" i="2"/>
  <c r="CJ2" i="2"/>
  <c r="CK2" i="2"/>
  <c r="CG2" i="2"/>
  <c r="E8" i="2" s="1"/>
  <c r="F8" i="2" s="1"/>
  <c r="G8" i="2" s="1"/>
  <c r="H8" i="2" s="1"/>
  <c r="I8" i="2" s="1"/>
  <c r="J8" i="2" s="1"/>
  <c r="D9" i="2" s="1"/>
  <c r="E9" i="2" s="1"/>
  <c r="F9" i="2" s="1"/>
  <c r="G9" i="2" s="1"/>
  <c r="H9" i="2" s="1"/>
  <c r="I9" i="2" s="1"/>
  <c r="J9" i="2" s="1"/>
  <c r="D10" i="2" s="1"/>
  <c r="E10" i="2" s="1"/>
  <c r="F10" i="2" s="1"/>
  <c r="G10" i="2" s="1"/>
  <c r="H10" i="2" s="1"/>
  <c r="I10" i="2" s="1"/>
  <c r="J10" i="2" s="1"/>
  <c r="D11" i="2" s="1"/>
  <c r="E11" i="2" s="1"/>
  <c r="F11" i="2" s="1"/>
  <c r="G11" i="2" s="1"/>
  <c r="H11" i="2" s="1"/>
  <c r="I11" i="2" s="1"/>
  <c r="J11" i="2" s="1"/>
  <c r="D12" i="2" s="1"/>
  <c r="E12" i="2" s="1"/>
  <c r="F12" i="2" s="1"/>
  <c r="G12" i="2" s="1"/>
  <c r="H12" i="2" s="1"/>
  <c r="I12" i="2" s="1"/>
  <c r="J12" i="2" s="1"/>
  <c r="D13" i="2" s="1"/>
  <c r="E13" i="2" s="1"/>
  <c r="F13" i="2" s="1"/>
  <c r="G13" i="2" s="1"/>
  <c r="H13" i="2" s="1"/>
  <c r="I13" i="2" s="1"/>
  <c r="J13" i="2" s="1"/>
  <c r="CD35" i="1"/>
  <c r="CD36" i="1" s="1"/>
  <c r="CD37" i="1" s="1"/>
  <c r="CD38" i="1" s="1"/>
  <c r="CD39" i="1" s="1"/>
  <c r="CD40" i="1" s="1"/>
  <c r="CD41" i="1" s="1"/>
  <c r="CD42" i="1" s="1"/>
  <c r="CD43" i="1" s="1"/>
  <c r="CD44" i="1" s="1"/>
  <c r="CD45" i="1" s="1"/>
  <c r="CD46" i="1" s="1"/>
  <c r="CD47" i="1" s="1"/>
  <c r="CD48" i="1" s="1"/>
  <c r="CD49" i="1" s="1"/>
  <c r="CD50" i="1" s="1"/>
  <c r="CD51" i="1" s="1"/>
  <c r="CD52" i="1" s="1"/>
  <c r="CD53" i="1" s="1"/>
  <c r="CD54" i="1" s="1"/>
  <c r="CD55" i="1" s="1"/>
  <c r="CD56" i="1" s="1"/>
  <c r="CD57" i="1" s="1"/>
  <c r="CD58" i="1" s="1"/>
  <c r="CD59" i="1" s="1"/>
  <c r="CD60" i="1" s="1"/>
  <c r="CD61" i="1" s="1"/>
  <c r="CD62" i="1" s="1"/>
  <c r="CD63" i="1" s="1"/>
  <c r="CD64" i="1" s="1"/>
  <c r="CD65" i="1" s="1"/>
  <c r="CD66" i="1" s="1"/>
  <c r="CD67" i="1" s="1"/>
  <c r="CD68" i="1" s="1"/>
  <c r="CD69" i="1" s="1"/>
  <c r="CD70" i="1" s="1"/>
  <c r="CD71" i="1" s="1"/>
  <c r="CD72" i="1" s="1"/>
  <c r="CD73" i="1" s="1"/>
  <c r="CD74" i="1" s="1"/>
  <c r="CD75" i="1" s="1"/>
  <c r="CD76" i="1" s="1"/>
  <c r="CD77" i="1" s="1"/>
  <c r="CD78" i="1" s="1"/>
  <c r="CD79" i="1" s="1"/>
  <c r="CD80" i="1" s="1"/>
  <c r="CD81" i="1" s="1"/>
  <c r="CD82" i="1" s="1"/>
  <c r="CD83" i="1" s="1"/>
  <c r="CD84" i="1" s="1"/>
  <c r="CD85" i="1" s="1"/>
  <c r="CD86" i="1" s="1"/>
  <c r="CD87" i="1" s="1"/>
  <c r="CD88" i="1" s="1"/>
  <c r="CD89" i="1" s="1"/>
  <c r="CD90" i="1" s="1"/>
  <c r="CD91" i="1" s="1"/>
  <c r="CD92" i="1" s="1"/>
  <c r="CD93" i="1" s="1"/>
  <c r="CD94" i="1" s="1"/>
  <c r="CD95" i="1" s="1"/>
  <c r="CD96" i="1" s="1"/>
  <c r="CD97" i="1" s="1"/>
  <c r="CD98" i="1" s="1"/>
  <c r="CD99" i="1" s="1"/>
  <c r="CD100" i="1" s="1"/>
  <c r="CD101" i="1" s="1"/>
  <c r="CD102" i="1" s="1"/>
  <c r="CD103" i="1" s="1"/>
  <c r="CD104" i="1" s="1"/>
  <c r="CD105" i="1" s="1"/>
  <c r="CD106" i="1" s="1"/>
  <c r="CD107" i="1" s="1"/>
  <c r="CD108" i="1" s="1"/>
  <c r="CD109" i="1" s="1"/>
  <c r="CD110" i="1" s="1"/>
  <c r="CD111" i="1" s="1"/>
  <c r="CD112" i="1" s="1"/>
  <c r="CD113" i="1" s="1"/>
  <c r="CD114" i="1" s="1"/>
  <c r="CD115" i="1" s="1"/>
  <c r="CD116" i="1" s="1"/>
  <c r="CD117" i="1" s="1"/>
  <c r="CD118" i="1" s="1"/>
  <c r="CD119" i="1" s="1"/>
  <c r="CD120" i="1" s="1"/>
  <c r="CD121" i="1" s="1"/>
  <c r="CD122" i="1" s="1"/>
  <c r="CD123" i="1" s="1"/>
  <c r="CD124" i="1" s="1"/>
  <c r="CD125" i="1" s="1"/>
  <c r="CD126" i="1" s="1"/>
  <c r="CD127" i="1" s="1"/>
  <c r="CD128" i="1" s="1"/>
  <c r="CD129" i="1" s="1"/>
  <c r="CD130" i="1" s="1"/>
  <c r="CD131" i="1" s="1"/>
  <c r="CD132" i="1" s="1"/>
  <c r="CD133" i="1" s="1"/>
  <c r="CD134" i="1" s="1"/>
  <c r="CD135" i="1" s="1"/>
  <c r="CD136" i="1" s="1"/>
  <c r="CD137" i="1" s="1"/>
  <c r="CD138" i="1" s="1"/>
  <c r="CD139" i="1" s="1"/>
  <c r="CD140" i="1" s="1"/>
  <c r="CD141" i="1" s="1"/>
  <c r="CD142" i="1" s="1"/>
  <c r="CD143" i="1" s="1"/>
  <c r="CD144" i="1" s="1"/>
  <c r="CD145" i="1" s="1"/>
  <c r="CD146" i="1" s="1"/>
  <c r="CD147" i="1" s="1"/>
  <c r="CD148" i="1" s="1"/>
  <c r="CD149" i="1" s="1"/>
  <c r="CD150" i="1" s="1"/>
  <c r="CD151" i="1" s="1"/>
  <c r="CD152" i="1" s="1"/>
  <c r="CD153" i="1" s="1"/>
  <c r="CD154" i="1" s="1"/>
  <c r="CD155" i="1" s="1"/>
  <c r="CD156" i="1" s="1"/>
  <c r="CD157" i="1" s="1"/>
  <c r="CD158" i="1" s="1"/>
  <c r="CD159" i="1" s="1"/>
  <c r="CD160" i="1" s="1"/>
  <c r="CD161" i="1" s="1"/>
  <c r="CD162" i="1" s="1"/>
  <c r="CD163" i="1" s="1"/>
  <c r="CD164" i="1" s="1"/>
  <c r="CD165" i="1" s="1"/>
  <c r="CD166" i="1" s="1"/>
  <c r="CD167" i="1" s="1"/>
  <c r="CD168" i="1" s="1"/>
  <c r="CD169" i="1" s="1"/>
  <c r="CD170" i="1" s="1"/>
  <c r="CD171" i="1" s="1"/>
  <c r="CD172" i="1" s="1"/>
  <c r="CD173" i="1" s="1"/>
  <c r="CD174" i="1" s="1"/>
  <c r="CD175" i="1" s="1"/>
  <c r="CD176" i="1" s="1"/>
  <c r="CD177" i="1" s="1"/>
  <c r="CD178" i="1" s="1"/>
  <c r="CD179" i="1" s="1"/>
  <c r="CD180" i="1" s="1"/>
  <c r="CD181" i="1" s="1"/>
  <c r="CD182" i="1" s="1"/>
  <c r="CD183" i="1" s="1"/>
  <c r="CD184" i="1" s="1"/>
  <c r="CD185" i="1" s="1"/>
  <c r="CD186" i="1" s="1"/>
  <c r="CD187" i="1" s="1"/>
  <c r="CD188" i="1" s="1"/>
  <c r="CD189" i="1" s="1"/>
  <c r="CD190" i="1" s="1"/>
  <c r="CD191" i="1" s="1"/>
  <c r="CD192" i="1" s="1"/>
  <c r="CD193" i="1" s="1"/>
  <c r="CD194" i="1" s="1"/>
  <c r="CD195" i="1" s="1"/>
  <c r="CD196" i="1" s="1"/>
  <c r="CD197" i="1" s="1"/>
  <c r="CD198" i="1" s="1"/>
  <c r="CD199" i="1" s="1"/>
  <c r="CD200" i="1" s="1"/>
  <c r="CD201" i="1" s="1"/>
  <c r="CD202" i="1" s="1"/>
  <c r="CD203" i="1" s="1"/>
  <c r="CD204" i="1" s="1"/>
  <c r="CD205" i="1" s="1"/>
  <c r="CD206" i="1" s="1"/>
  <c r="CD207" i="1" s="1"/>
  <c r="CD208" i="1" s="1"/>
  <c r="CD209" i="1" s="1"/>
  <c r="CD210" i="1" s="1"/>
  <c r="CD211" i="1" s="1"/>
  <c r="CD212" i="1" s="1"/>
  <c r="CD213" i="1" s="1"/>
  <c r="CD214" i="1" s="1"/>
  <c r="CD215" i="1" s="1"/>
  <c r="CD216" i="1" s="1"/>
  <c r="CD217" i="1" s="1"/>
  <c r="CD218" i="1" s="1"/>
  <c r="CD219" i="1" s="1"/>
  <c r="CD220" i="1" s="1"/>
  <c r="CD221" i="1" s="1"/>
  <c r="CD222" i="1" s="1"/>
  <c r="CD223" i="1" s="1"/>
  <c r="CD224" i="1" s="1"/>
  <c r="CD225" i="1" s="1"/>
  <c r="CD226" i="1" s="1"/>
  <c r="CD227" i="1" s="1"/>
  <c r="CD228" i="1" s="1"/>
  <c r="CD229" i="1" s="1"/>
  <c r="CD230" i="1" s="1"/>
  <c r="CD231" i="1" s="1"/>
  <c r="CD232" i="1" s="1"/>
  <c r="CD233" i="1" s="1"/>
  <c r="CD234" i="1" s="1"/>
  <c r="CD235" i="1" s="1"/>
  <c r="CD236" i="1" s="1"/>
  <c r="CD237" i="1" s="1"/>
  <c r="CD238" i="1" s="1"/>
  <c r="CD239" i="1" s="1"/>
  <c r="CD240" i="1" s="1"/>
  <c r="CD241" i="1" s="1"/>
  <c r="CD242" i="1" s="1"/>
  <c r="CD243" i="1" s="1"/>
  <c r="CD244" i="1" s="1"/>
  <c r="CD245" i="1" s="1"/>
  <c r="CD246" i="1" s="1"/>
  <c r="CD247" i="1" s="1"/>
  <c r="CD248" i="1" s="1"/>
  <c r="CD249" i="1" s="1"/>
  <c r="CD250" i="1" s="1"/>
  <c r="CD251" i="1" s="1"/>
  <c r="CD252" i="1" s="1"/>
  <c r="CD253" i="1" s="1"/>
  <c r="CD254" i="1" s="1"/>
  <c r="CD255" i="1" s="1"/>
  <c r="CD256" i="1" s="1"/>
  <c r="CD257" i="1" s="1"/>
  <c r="CD258" i="1" s="1"/>
  <c r="CD259" i="1" s="1"/>
  <c r="CD260" i="1" s="1"/>
  <c r="CD261" i="1" s="1"/>
  <c r="CD262" i="1" s="1"/>
  <c r="CD263" i="1" s="1"/>
  <c r="CD264" i="1" s="1"/>
  <c r="CD265" i="1" s="1"/>
  <c r="CD266" i="1" s="1"/>
  <c r="CD267" i="1" s="1"/>
  <c r="CD268" i="1" s="1"/>
  <c r="CD269" i="1" s="1"/>
  <c r="CD270" i="1" s="1"/>
  <c r="CD271" i="1" s="1"/>
  <c r="CD272" i="1" s="1"/>
  <c r="CD273" i="1" s="1"/>
  <c r="CD274" i="1" s="1"/>
  <c r="CD275" i="1" s="1"/>
  <c r="CD276" i="1" s="1"/>
  <c r="CD277" i="1" s="1"/>
  <c r="CD278" i="1" s="1"/>
  <c r="CD279" i="1" s="1"/>
  <c r="CD280" i="1" s="1"/>
  <c r="CD281" i="1" s="1"/>
  <c r="CD282" i="1" s="1"/>
  <c r="CD283" i="1" s="1"/>
  <c r="CD284" i="1" s="1"/>
  <c r="CD285" i="1" s="1"/>
  <c r="CD286" i="1" s="1"/>
  <c r="CD287" i="1" s="1"/>
  <c r="CD288" i="1" s="1"/>
  <c r="CD289" i="1" s="1"/>
  <c r="CD290" i="1" s="1"/>
  <c r="CD291" i="1" s="1"/>
  <c r="CD292" i="1" s="1"/>
  <c r="CD293" i="1" s="1"/>
  <c r="CD294" i="1" s="1"/>
  <c r="CD295" i="1" s="1"/>
  <c r="CD296" i="1" s="1"/>
  <c r="CD297" i="1" s="1"/>
  <c r="CD298" i="1" s="1"/>
  <c r="CD299" i="1" s="1"/>
  <c r="CD300" i="1" s="1"/>
  <c r="CD301" i="1" s="1"/>
  <c r="CD302" i="1" s="1"/>
  <c r="CD303" i="1" s="1"/>
  <c r="CD304" i="1" s="1"/>
  <c r="CD305" i="1" s="1"/>
  <c r="CD306" i="1" s="1"/>
  <c r="CK2" i="1"/>
  <c r="CO2" i="1" s="1"/>
  <c r="L6" i="1"/>
  <c r="L6" i="3"/>
  <c r="CJ3" i="1"/>
  <c r="AT10" i="1"/>
  <c r="T6" i="3" s="1"/>
  <c r="CD3" i="2"/>
  <c r="BB10" i="2"/>
  <c r="T6" i="2" s="1"/>
  <c r="BH3" i="2"/>
  <c r="BP3" i="2" s="1"/>
  <c r="B5" i="2"/>
  <c r="AO6" i="1"/>
  <c r="AO2" i="1"/>
  <c r="AO3" i="1" s="1"/>
  <c r="CY1" i="1"/>
  <c r="CY2" i="1" s="1"/>
  <c r="BP1" i="1"/>
  <c r="AZ2" i="1"/>
  <c r="BH2" i="1" s="1"/>
  <c r="BP2" i="1" s="1"/>
  <c r="CE3" i="2" l="1"/>
  <c r="CF3" i="2" s="1"/>
  <c r="L8" i="2" s="1"/>
  <c r="CM3" i="2"/>
  <c r="T14" i="3"/>
  <c r="U14" i="3"/>
  <c r="V14" i="3"/>
  <c r="W14" i="3"/>
  <c r="X14" i="3"/>
  <c r="Y14" i="3"/>
  <c r="Z14" i="3"/>
  <c r="R14" i="3"/>
  <c r="O14" i="3"/>
  <c r="N14" i="3"/>
  <c r="P14" i="3"/>
  <c r="L14" i="3"/>
  <c r="Q14" i="3"/>
  <c r="M14" i="3"/>
  <c r="AR7" i="1"/>
  <c r="U39" i="1" s="1"/>
  <c r="CM2" i="1"/>
  <c r="CQ2" i="1"/>
  <c r="CR2" i="1"/>
  <c r="CL2" i="1"/>
  <c r="D8" i="1" s="1"/>
  <c r="D8" i="3" s="1"/>
  <c r="CP2" i="1"/>
  <c r="CN2" i="1"/>
  <c r="CK3" i="1"/>
  <c r="CO3" i="1" s="1"/>
  <c r="CS3" i="1"/>
  <c r="CJ4" i="1"/>
  <c r="T6" i="1"/>
  <c r="AU10" i="1"/>
  <c r="CJ5" i="1" s="1"/>
  <c r="CD4" i="2"/>
  <c r="BC10" i="2"/>
  <c r="AB6" i="2" s="1"/>
  <c r="D4" i="1"/>
  <c r="AZ3" i="1"/>
  <c r="AT1" i="1"/>
  <c r="AR1" i="1"/>
  <c r="BH3" i="1" l="1"/>
  <c r="D3" i="1" s="1"/>
  <c r="A5" i="1"/>
  <c r="CH3" i="2"/>
  <c r="CL3" i="2"/>
  <c r="CI3" i="2"/>
  <c r="CJ3" i="2"/>
  <c r="CK3" i="2"/>
  <c r="CE4" i="2"/>
  <c r="CF4" i="2" s="1"/>
  <c r="T8" i="2" s="1"/>
  <c r="CM4" i="2"/>
  <c r="CG3" i="2"/>
  <c r="CL3" i="1"/>
  <c r="L8" i="1" s="1"/>
  <c r="CP3" i="1"/>
  <c r="CR3" i="1"/>
  <c r="CQ3" i="1"/>
  <c r="CM3" i="1"/>
  <c r="F35" i="3"/>
  <c r="CN3" i="1"/>
  <c r="E8" i="1"/>
  <c r="E8" i="3" s="1"/>
  <c r="CK5" i="1"/>
  <c r="CN5" i="1" s="1"/>
  <c r="CS5" i="1"/>
  <c r="CK4" i="1"/>
  <c r="CM4" i="1" s="1"/>
  <c r="CS4" i="1"/>
  <c r="AB6" i="1"/>
  <c r="AV10" i="1"/>
  <c r="D16" i="3" s="1"/>
  <c r="AB6" i="3"/>
  <c r="M8" i="2"/>
  <c r="CD5" i="2"/>
  <c r="BD10" i="2"/>
  <c r="D16" i="2" s="1"/>
  <c r="N8" i="2" l="1"/>
  <c r="O8" i="2" s="1"/>
  <c r="P8" i="2" s="1"/>
  <c r="Q8" i="2" s="1"/>
  <c r="R8" i="2" s="1"/>
  <c r="L9" i="2" s="1"/>
  <c r="M9" i="2" s="1"/>
  <c r="N9" i="2" s="1"/>
  <c r="O9" i="2" s="1"/>
  <c r="P9" i="2" s="1"/>
  <c r="Q9" i="2" s="1"/>
  <c r="R9" i="2" s="1"/>
  <c r="L10" i="2" s="1"/>
  <c r="M10" i="2" s="1"/>
  <c r="N10" i="2" s="1"/>
  <c r="O10" i="2" s="1"/>
  <c r="P10" i="2" s="1"/>
  <c r="Q10" i="2" s="1"/>
  <c r="R10" i="2" s="1"/>
  <c r="L11" i="2" s="1"/>
  <c r="M11" i="2" s="1"/>
  <c r="N11" i="2" s="1"/>
  <c r="O11" i="2" s="1"/>
  <c r="P11" i="2" s="1"/>
  <c r="Q11" i="2" s="1"/>
  <c r="R11" i="2" s="1"/>
  <c r="L12" i="2" s="1"/>
  <c r="M12" i="2" s="1"/>
  <c r="N12" i="2" s="1"/>
  <c r="O12" i="2" s="1"/>
  <c r="P12" i="2" s="1"/>
  <c r="Q12" i="2" s="1"/>
  <c r="R12" i="2" s="1"/>
  <c r="L13" i="2" s="1"/>
  <c r="M13" i="2" s="1"/>
  <c r="N13" i="2" s="1"/>
  <c r="O13" i="2" s="1"/>
  <c r="P13" i="2" s="1"/>
  <c r="Q13" i="2" s="1"/>
  <c r="R13" i="2" s="1"/>
  <c r="CH4" i="2"/>
  <c r="CL4" i="2"/>
  <c r="CI4" i="2"/>
  <c r="CJ4" i="2"/>
  <c r="CK4" i="2"/>
  <c r="CG4" i="2"/>
  <c r="U8" i="2" s="1"/>
  <c r="CE5" i="2"/>
  <c r="CL5" i="2" s="1"/>
  <c r="CM5" i="2"/>
  <c r="M8" i="1"/>
  <c r="L8" i="3"/>
  <c r="AG14" i="3"/>
  <c r="AC14" i="3"/>
  <c r="AB14" i="3"/>
  <c r="AF14" i="3"/>
  <c r="AE14" i="3"/>
  <c r="AD14" i="3"/>
  <c r="AH14" i="3"/>
  <c r="J24" i="3"/>
  <c r="F24" i="3"/>
  <c r="I24" i="3"/>
  <c r="E24" i="3"/>
  <c r="G24" i="3"/>
  <c r="H24" i="3"/>
  <c r="D24" i="3"/>
  <c r="CM5" i="1"/>
  <c r="CQ4" i="1"/>
  <c r="CN4" i="1"/>
  <c r="CP4" i="1"/>
  <c r="CO4" i="1"/>
  <c r="CR5" i="1"/>
  <c r="CO5" i="1"/>
  <c r="CL4" i="1"/>
  <c r="T8" i="1" s="1"/>
  <c r="T8" i="3" s="1"/>
  <c r="CR4" i="1"/>
  <c r="CP5" i="1"/>
  <c r="CL5" i="1"/>
  <c r="AB8" i="1" s="1"/>
  <c r="AB8" i="3" s="1"/>
  <c r="CQ5" i="1"/>
  <c r="F8" i="1"/>
  <c r="F8" i="3" s="1"/>
  <c r="CJ6" i="1"/>
  <c r="AW10" i="1"/>
  <c r="L16" i="3" s="1"/>
  <c r="D16" i="1"/>
  <c r="BE10" i="2"/>
  <c r="L16" i="2" s="1"/>
  <c r="CD6" i="2"/>
  <c r="CI5" i="2"/>
  <c r="CK5" i="2"/>
  <c r="CJ5" i="2"/>
  <c r="CH5" i="2"/>
  <c r="CF5" i="2"/>
  <c r="AB8" i="2" s="1"/>
  <c r="BP3" i="1"/>
  <c r="V8" i="2" l="1"/>
  <c r="W8" i="2" s="1"/>
  <c r="X8" i="2" s="1"/>
  <c r="Y8" i="2" s="1"/>
  <c r="Z8" i="2" s="1"/>
  <c r="T9" i="2" s="1"/>
  <c r="U9" i="2" s="1"/>
  <c r="V9" i="2" s="1"/>
  <c r="W9" i="2" s="1"/>
  <c r="X9" i="2" s="1"/>
  <c r="Y9" i="2" s="1"/>
  <c r="Z9" i="2" s="1"/>
  <c r="T10" i="2" s="1"/>
  <c r="U10" i="2" s="1"/>
  <c r="V10" i="2" s="1"/>
  <c r="W10" i="2" s="1"/>
  <c r="X10" i="2" s="1"/>
  <c r="Y10" i="2" s="1"/>
  <c r="Z10" i="2" s="1"/>
  <c r="T11" i="2" s="1"/>
  <c r="U11" i="2" s="1"/>
  <c r="V11" i="2" s="1"/>
  <c r="W11" i="2" s="1"/>
  <c r="X11" i="2" s="1"/>
  <c r="Y11" i="2" s="1"/>
  <c r="Z11" i="2" s="1"/>
  <c r="T12" i="2" s="1"/>
  <c r="U12" i="2" s="1"/>
  <c r="V12" i="2" s="1"/>
  <c r="W12" i="2" s="1"/>
  <c r="X12" i="2" s="1"/>
  <c r="Y12" i="2" s="1"/>
  <c r="Z12" i="2" s="1"/>
  <c r="T13" i="2" s="1"/>
  <c r="U13" i="2" s="1"/>
  <c r="V13" i="2" s="1"/>
  <c r="W13" i="2" s="1"/>
  <c r="X13" i="2" s="1"/>
  <c r="Y13" i="2" s="1"/>
  <c r="Z13" i="2" s="1"/>
  <c r="CE6" i="2"/>
  <c r="CG6" i="2" s="1"/>
  <c r="CM6" i="2"/>
  <c r="CG5" i="2"/>
  <c r="AC8" i="2" s="1"/>
  <c r="AD8" i="2" s="1"/>
  <c r="AE8" i="2" s="1"/>
  <c r="AF8" i="2" s="1"/>
  <c r="AG8" i="2" s="1"/>
  <c r="AH8" i="2" s="1"/>
  <c r="N8" i="1"/>
  <c r="M8" i="3"/>
  <c r="L24" i="3"/>
  <c r="O24" i="3"/>
  <c r="R24" i="3"/>
  <c r="N24" i="3"/>
  <c r="Q24" i="3"/>
  <c r="P24" i="3"/>
  <c r="M24" i="3"/>
  <c r="U8" i="1"/>
  <c r="U8" i="3" s="1"/>
  <c r="AC8" i="1"/>
  <c r="G8" i="1"/>
  <c r="G8" i="3" s="1"/>
  <c r="CK6" i="1"/>
  <c r="CN6" i="1" s="1"/>
  <c r="CS6" i="1"/>
  <c r="L16" i="1"/>
  <c r="CJ7" i="1"/>
  <c r="AX10" i="1"/>
  <c r="T16" i="3" s="1"/>
  <c r="BF10" i="2"/>
  <c r="T16" i="2" s="1"/>
  <c r="CD7" i="2"/>
  <c r="CK6" i="2" l="1"/>
  <c r="CH6" i="2"/>
  <c r="CL6" i="2"/>
  <c r="CJ6" i="2"/>
  <c r="CI6" i="2"/>
  <c r="CF6" i="2"/>
  <c r="D18" i="2" s="1"/>
  <c r="CE7" i="2"/>
  <c r="CF7" i="2" s="1"/>
  <c r="L18" i="2" s="1"/>
  <c r="CM7" i="2"/>
  <c r="O8" i="1"/>
  <c r="N8" i="3"/>
  <c r="Y24" i="3"/>
  <c r="T24" i="3"/>
  <c r="Z24" i="3"/>
  <c r="V24" i="3"/>
  <c r="X24" i="3"/>
  <c r="U24" i="3"/>
  <c r="W24" i="3"/>
  <c r="AD8" i="1"/>
  <c r="AD8" i="3" s="1"/>
  <c r="AC8" i="3"/>
  <c r="V8" i="1"/>
  <c r="V8" i="3" s="1"/>
  <c r="CM6" i="1"/>
  <c r="CL6" i="1"/>
  <c r="D18" i="1" s="1"/>
  <c r="D18" i="3" s="1"/>
  <c r="CP6" i="1"/>
  <c r="CR6" i="1"/>
  <c r="CO6" i="1"/>
  <c r="CQ6" i="1"/>
  <c r="CK7" i="1"/>
  <c r="CL7" i="1" s="1"/>
  <c r="L18" i="1" s="1"/>
  <c r="L18" i="3" s="1"/>
  <c r="CS7" i="1"/>
  <c r="H8" i="1"/>
  <c r="H8" i="3" s="1"/>
  <c r="T16" i="1"/>
  <c r="CJ8" i="1"/>
  <c r="AY10" i="1"/>
  <c r="AB16" i="3" s="1"/>
  <c r="AB9" i="2"/>
  <c r="AC9" i="2" s="1"/>
  <c r="AD9" i="2" s="1"/>
  <c r="AE9" i="2" s="1"/>
  <c r="AF9" i="2" s="1"/>
  <c r="AG9" i="2" s="1"/>
  <c r="AH9" i="2" s="1"/>
  <c r="AB10" i="2" s="1"/>
  <c r="AC10" i="2" s="1"/>
  <c r="AD10" i="2" s="1"/>
  <c r="AE10" i="2" s="1"/>
  <c r="AF10" i="2" s="1"/>
  <c r="AG10" i="2" s="1"/>
  <c r="AH10" i="2" s="1"/>
  <c r="AB11" i="2" s="1"/>
  <c r="AC11" i="2" s="1"/>
  <c r="AD11" i="2" s="1"/>
  <c r="AE11" i="2" s="1"/>
  <c r="AF11" i="2" s="1"/>
  <c r="AG11" i="2" s="1"/>
  <c r="AH11" i="2" s="1"/>
  <c r="AB12" i="2" s="1"/>
  <c r="AC12" i="2" s="1"/>
  <c r="AD12" i="2" s="1"/>
  <c r="AE12" i="2" s="1"/>
  <c r="AF12" i="2" s="1"/>
  <c r="AG12" i="2" s="1"/>
  <c r="AH12" i="2" s="1"/>
  <c r="AB13" i="2" s="1"/>
  <c r="AC13" i="2" s="1"/>
  <c r="AD13" i="2" s="1"/>
  <c r="AE13" i="2" s="1"/>
  <c r="AF13" i="2" s="1"/>
  <c r="AG13" i="2" s="1"/>
  <c r="AH13" i="2" s="1"/>
  <c r="BG10" i="2"/>
  <c r="AB16" i="2" s="1"/>
  <c r="CD8" i="2"/>
  <c r="CG7" i="2"/>
  <c r="CI7" i="2"/>
  <c r="CK7" i="2"/>
  <c r="CH7" i="2"/>
  <c r="E18" i="2"/>
  <c r="F18" i="2" s="1"/>
  <c r="G18" i="2" s="1"/>
  <c r="H18" i="2" s="1"/>
  <c r="I18" i="2" s="1"/>
  <c r="J18" i="2" s="1"/>
  <c r="D19" i="2" s="1"/>
  <c r="E19" i="2" s="1"/>
  <c r="F19" i="2" s="1"/>
  <c r="G19" i="2" s="1"/>
  <c r="H19" i="2" s="1"/>
  <c r="I19" i="2" s="1"/>
  <c r="J19" i="2" s="1"/>
  <c r="D20" i="2" s="1"/>
  <c r="E20" i="2" s="1"/>
  <c r="F20" i="2" s="1"/>
  <c r="G20" i="2" s="1"/>
  <c r="H20" i="2" s="1"/>
  <c r="I20" i="2" s="1"/>
  <c r="J20" i="2" s="1"/>
  <c r="E21" i="2" s="1"/>
  <c r="F21" i="2" s="1"/>
  <c r="G21" i="2" s="1"/>
  <c r="H21" i="2" s="1"/>
  <c r="I21" i="2" s="1"/>
  <c r="J21" i="2" s="1"/>
  <c r="E22" i="2" l="1"/>
  <c r="F22" i="2" s="1"/>
  <c r="G22" i="2" s="1"/>
  <c r="H22" i="2" s="1"/>
  <c r="I22" i="2" s="1"/>
  <c r="J22" i="2" s="1"/>
  <c r="CL7" i="2"/>
  <c r="CJ7" i="2"/>
  <c r="CE8" i="2"/>
  <c r="CF8" i="2" s="1"/>
  <c r="T18" i="2" s="1"/>
  <c r="CM8" i="2"/>
  <c r="AE24" i="3"/>
  <c r="AG24" i="3"/>
  <c r="AH24" i="3"/>
  <c r="AD24" i="3"/>
  <c r="AF24" i="3"/>
  <c r="AC24" i="3"/>
  <c r="AB24" i="3"/>
  <c r="P8" i="1"/>
  <c r="O8" i="3"/>
  <c r="AE8" i="1"/>
  <c r="AE8" i="3" s="1"/>
  <c r="W8" i="1"/>
  <c r="E18" i="1"/>
  <c r="CN7" i="1"/>
  <c r="CP7" i="1"/>
  <c r="CQ7" i="1"/>
  <c r="CO7" i="1"/>
  <c r="CR7" i="1"/>
  <c r="CM7" i="1"/>
  <c r="M18" i="1" s="1"/>
  <c r="M18" i="3" s="1"/>
  <c r="CK8" i="1"/>
  <c r="CN8" i="1" s="1"/>
  <c r="CS8" i="1"/>
  <c r="I8" i="1"/>
  <c r="I8" i="3" s="1"/>
  <c r="AZ10" i="1"/>
  <c r="D25" i="3" s="1"/>
  <c r="AB16" i="1"/>
  <c r="CJ9" i="1"/>
  <c r="CL8" i="2"/>
  <c r="CJ8" i="2"/>
  <c r="CK8" i="2"/>
  <c r="CH8" i="2"/>
  <c r="CI8" i="2"/>
  <c r="M18" i="2"/>
  <c r="N18" i="2" s="1"/>
  <c r="O18" i="2" s="1"/>
  <c r="P18" i="2" s="1"/>
  <c r="Q18" i="2" s="1"/>
  <c r="R18" i="2" s="1"/>
  <c r="L19" i="2" s="1"/>
  <c r="M19" i="2" s="1"/>
  <c r="N19" i="2" s="1"/>
  <c r="O19" i="2" s="1"/>
  <c r="P19" i="2" s="1"/>
  <c r="Q19" i="2" s="1"/>
  <c r="R19" i="2" s="1"/>
  <c r="L20" i="2" s="1"/>
  <c r="M20" i="2" s="1"/>
  <c r="N20" i="2" s="1"/>
  <c r="O20" i="2" s="1"/>
  <c r="P20" i="2" s="1"/>
  <c r="Q20" i="2" s="1"/>
  <c r="R20" i="2" s="1"/>
  <c r="L21" i="2" s="1"/>
  <c r="M21" i="2" s="1"/>
  <c r="N21" i="2" s="1"/>
  <c r="O21" i="2" s="1"/>
  <c r="P21" i="2" s="1"/>
  <c r="Q21" i="2" s="1"/>
  <c r="R21" i="2" s="1"/>
  <c r="BH10" i="2"/>
  <c r="D25" i="2" s="1"/>
  <c r="CD9" i="2"/>
  <c r="D23" i="2" l="1"/>
  <c r="E23" i="2" s="1"/>
  <c r="F23" i="2" s="1"/>
  <c r="G23" i="2" s="1"/>
  <c r="H23" i="2" s="1"/>
  <c r="I23" i="2" s="1"/>
  <c r="J23" i="2" s="1"/>
  <c r="CG8" i="2"/>
  <c r="CE9" i="2"/>
  <c r="CM9" i="2"/>
  <c r="L22" i="2"/>
  <c r="CQ8" i="1"/>
  <c r="CO8" i="1"/>
  <c r="CP8" i="1"/>
  <c r="Q8" i="1"/>
  <c r="P8" i="3"/>
  <c r="H33" i="3"/>
  <c r="G33" i="3"/>
  <c r="E33" i="3"/>
  <c r="D33" i="3"/>
  <c r="J33" i="3"/>
  <c r="F33" i="3"/>
  <c r="I33" i="3"/>
  <c r="F18" i="1"/>
  <c r="F18" i="3" s="1"/>
  <c r="E18" i="3"/>
  <c r="AF8" i="1"/>
  <c r="AF8" i="3" s="1"/>
  <c r="X8" i="1"/>
  <c r="W8" i="3"/>
  <c r="CL8" i="1"/>
  <c r="T18" i="1" s="1"/>
  <c r="T18" i="3" s="1"/>
  <c r="CR8" i="1"/>
  <c r="CM8" i="1"/>
  <c r="J8" i="1"/>
  <c r="J8" i="3" s="1"/>
  <c r="CK9" i="1"/>
  <c r="CP9" i="1" s="1"/>
  <c r="CS9" i="1"/>
  <c r="D25" i="1"/>
  <c r="CJ10" i="1"/>
  <c r="BA10" i="1"/>
  <c r="L25" i="3" s="1"/>
  <c r="N18" i="1"/>
  <c r="N18" i="3" s="1"/>
  <c r="U18" i="2"/>
  <c r="V18" i="2" s="1"/>
  <c r="W18" i="2" s="1"/>
  <c r="X18" i="2" s="1"/>
  <c r="Y18" i="2" s="1"/>
  <c r="Z18" i="2" s="1"/>
  <c r="T19" i="2" s="1"/>
  <c r="U19" i="2" s="1"/>
  <c r="V19" i="2" s="1"/>
  <c r="W19" i="2" s="1"/>
  <c r="X19" i="2" s="1"/>
  <c r="Y19" i="2" s="1"/>
  <c r="Z19" i="2" s="1"/>
  <c r="T20" i="2" s="1"/>
  <c r="U20" i="2" s="1"/>
  <c r="V20" i="2" s="1"/>
  <c r="W20" i="2" s="1"/>
  <c r="X20" i="2" s="1"/>
  <c r="Y20" i="2" s="1"/>
  <c r="Z20" i="2" s="1"/>
  <c r="T21" i="2" s="1"/>
  <c r="U21" i="2" s="1"/>
  <c r="V21" i="2" s="1"/>
  <c r="W21" i="2" s="1"/>
  <c r="X21" i="2" s="1"/>
  <c r="Y21" i="2" s="1"/>
  <c r="Z21" i="2" s="1"/>
  <c r="BI10" i="2"/>
  <c r="L25" i="2" s="1"/>
  <c r="CD10" i="2"/>
  <c r="CJ9" i="2"/>
  <c r="CK9" i="2"/>
  <c r="CI9" i="2"/>
  <c r="CH9" i="2"/>
  <c r="CG9" i="2"/>
  <c r="CL9" i="2"/>
  <c r="CF9" i="2"/>
  <c r="AB18" i="2" s="1"/>
  <c r="AC18" i="2" s="1"/>
  <c r="CE10" i="2" l="1"/>
  <c r="CL10" i="2" s="1"/>
  <c r="CM10" i="2"/>
  <c r="N33" i="3"/>
  <c r="M33" i="3"/>
  <c r="Q33" i="3"/>
  <c r="P33" i="3"/>
  <c r="L33" i="3"/>
  <c r="R33" i="3"/>
  <c r="O33" i="3"/>
  <c r="R8" i="1"/>
  <c r="Q8" i="3"/>
  <c r="G18" i="1"/>
  <c r="G18" i="3" s="1"/>
  <c r="AG8" i="1"/>
  <c r="AG8" i="3" s="1"/>
  <c r="Y8" i="1"/>
  <c r="X8" i="3"/>
  <c r="CN9" i="1"/>
  <c r="U18" i="1"/>
  <c r="CL9" i="1"/>
  <c r="AB18" i="1" s="1"/>
  <c r="AB18" i="3" s="1"/>
  <c r="CQ9" i="1"/>
  <c r="CO9" i="1"/>
  <c r="CM9" i="1"/>
  <c r="CR9" i="1"/>
  <c r="CK10" i="1"/>
  <c r="CO10" i="1" s="1"/>
  <c r="CS10" i="1"/>
  <c r="D9" i="1"/>
  <c r="D9" i="3" s="1"/>
  <c r="O18" i="1"/>
  <c r="O18" i="3" s="1"/>
  <c r="BB10" i="1"/>
  <c r="T25" i="3" s="1"/>
  <c r="CJ11" i="1"/>
  <c r="L25" i="1"/>
  <c r="AD18" i="2"/>
  <c r="AE18" i="2" s="1"/>
  <c r="AF18" i="2" s="1"/>
  <c r="AG18" i="2" s="1"/>
  <c r="AH18" i="2" s="1"/>
  <c r="AB19" i="2" s="1"/>
  <c r="AC19" i="2" s="1"/>
  <c r="AD19" i="2" s="1"/>
  <c r="AE19" i="2" s="1"/>
  <c r="AF19" i="2" s="1"/>
  <c r="AG19" i="2" s="1"/>
  <c r="AH19" i="2" s="1"/>
  <c r="AB20" i="2" s="1"/>
  <c r="AC20" i="2" s="1"/>
  <c r="AD20" i="2" s="1"/>
  <c r="AE20" i="2" s="1"/>
  <c r="AF20" i="2" s="1"/>
  <c r="AG20" i="2" s="1"/>
  <c r="AH20" i="2" s="1"/>
  <c r="AB21" i="2" s="1"/>
  <c r="AC21" i="2" s="1"/>
  <c r="AD21" i="2" s="1"/>
  <c r="AE21" i="2" s="1"/>
  <c r="AF21" i="2" s="1"/>
  <c r="AG21" i="2" s="1"/>
  <c r="AH21" i="2" s="1"/>
  <c r="BJ10" i="2"/>
  <c r="T25" i="2" s="1"/>
  <c r="CD11" i="2"/>
  <c r="CF10" i="2" l="1"/>
  <c r="D27" i="2" s="1"/>
  <c r="E27" i="2" s="1"/>
  <c r="F27" i="2" s="1"/>
  <c r="G27" i="2" s="1"/>
  <c r="H27" i="2" s="1"/>
  <c r="I27" i="2" s="1"/>
  <c r="J27" i="2" s="1"/>
  <c r="D28" i="2" s="1"/>
  <c r="E28" i="2" s="1"/>
  <c r="F28" i="2" s="1"/>
  <c r="G28" i="2" s="1"/>
  <c r="H28" i="2" s="1"/>
  <c r="I28" i="2" s="1"/>
  <c r="J28" i="2" s="1"/>
  <c r="D29" i="2" s="1"/>
  <c r="E29" i="2" s="1"/>
  <c r="F29" i="2" s="1"/>
  <c r="G29" i="2" s="1"/>
  <c r="H29" i="2" s="1"/>
  <c r="I29" i="2" s="1"/>
  <c r="J29" i="2" s="1"/>
  <c r="D30" i="2" s="1"/>
  <c r="E30" i="2" s="1"/>
  <c r="F30" i="2" s="1"/>
  <c r="G30" i="2" s="1"/>
  <c r="H30" i="2" s="1"/>
  <c r="I30" i="2" s="1"/>
  <c r="J30" i="2" s="1"/>
  <c r="CJ10" i="2"/>
  <c r="CH10" i="2"/>
  <c r="CI10" i="2"/>
  <c r="CK10" i="2"/>
  <c r="CG10" i="2"/>
  <c r="CE11" i="2"/>
  <c r="CF11" i="2" s="1"/>
  <c r="L27" i="2" s="1"/>
  <c r="CM11" i="2"/>
  <c r="L9" i="1"/>
  <c r="R8" i="3"/>
  <c r="W33" i="3"/>
  <c r="Z33" i="3"/>
  <c r="V33" i="3"/>
  <c r="X33" i="3"/>
  <c r="Y33" i="3"/>
  <c r="U33" i="3"/>
  <c r="T33" i="3"/>
  <c r="V18" i="1"/>
  <c r="V18" i="3" s="1"/>
  <c r="U18" i="3"/>
  <c r="H18" i="1"/>
  <c r="H18" i="3" s="1"/>
  <c r="AH8" i="1"/>
  <c r="AH8" i="3" s="1"/>
  <c r="Y8" i="3"/>
  <c r="Z8" i="1"/>
  <c r="AC18" i="1"/>
  <c r="AC18" i="3" s="1"/>
  <c r="CN10" i="1"/>
  <c r="CL10" i="1"/>
  <c r="D27" i="1" s="1"/>
  <c r="D27" i="3" s="1"/>
  <c r="CQ10" i="1"/>
  <c r="CR10" i="1"/>
  <c r="CP10" i="1"/>
  <c r="CM10" i="1"/>
  <c r="CK11" i="1"/>
  <c r="CP11" i="1" s="1"/>
  <c r="CS11" i="1"/>
  <c r="E9" i="1"/>
  <c r="E9" i="3" s="1"/>
  <c r="P18" i="1"/>
  <c r="P18" i="3" s="1"/>
  <c r="BC10" i="1"/>
  <c r="AB25" i="3" s="1"/>
  <c r="CJ12" i="1"/>
  <c r="T25" i="1"/>
  <c r="CL11" i="2"/>
  <c r="CH11" i="2"/>
  <c r="CJ11" i="2"/>
  <c r="CG11" i="2"/>
  <c r="CK11" i="2"/>
  <c r="CI11" i="2"/>
  <c r="BK10" i="2"/>
  <c r="CD12" i="2"/>
  <c r="CE12" i="2" l="1"/>
  <c r="CF12" i="2" s="1"/>
  <c r="T27" i="2" s="1"/>
  <c r="CM12" i="2"/>
  <c r="W18" i="1"/>
  <c r="W18" i="3" s="1"/>
  <c r="E27" i="1"/>
  <c r="E27" i="3" s="1"/>
  <c r="AE33" i="3"/>
  <c r="AH33" i="3"/>
  <c r="AF33" i="3"/>
  <c r="AG33" i="3"/>
  <c r="AD33" i="3"/>
  <c r="AB33" i="3"/>
  <c r="AC33" i="3"/>
  <c r="M9" i="1"/>
  <c r="L9" i="3"/>
  <c r="AD18" i="1"/>
  <c r="AD18" i="3" s="1"/>
  <c r="I18" i="1"/>
  <c r="I18" i="3" s="1"/>
  <c r="AB9" i="1"/>
  <c r="AB9" i="3" s="1"/>
  <c r="Z8" i="3"/>
  <c r="T9" i="1"/>
  <c r="CM11" i="1"/>
  <c r="CL11" i="1"/>
  <c r="L27" i="1" s="1"/>
  <c r="L27" i="3" s="1"/>
  <c r="CQ11" i="1"/>
  <c r="CN11" i="1"/>
  <c r="CR11" i="1"/>
  <c r="CO11" i="1"/>
  <c r="CK12" i="1"/>
  <c r="CR12" i="1" s="1"/>
  <c r="CS12" i="1"/>
  <c r="F9" i="1"/>
  <c r="F9" i="3" s="1"/>
  <c r="AB25" i="1"/>
  <c r="CJ13" i="1"/>
  <c r="Q18" i="1"/>
  <c r="Q18" i="3" s="1"/>
  <c r="M27" i="2"/>
  <c r="N27" i="2" s="1"/>
  <c r="O27" i="2" s="1"/>
  <c r="P27" i="2" s="1"/>
  <c r="Q27" i="2" s="1"/>
  <c r="R27" i="2" s="1"/>
  <c r="L28" i="2" s="1"/>
  <c r="M28" i="2" s="1"/>
  <c r="N28" i="2" s="1"/>
  <c r="O28" i="2" s="1"/>
  <c r="P28" i="2" s="1"/>
  <c r="Q28" i="2" s="1"/>
  <c r="R28" i="2" s="1"/>
  <c r="L29" i="2" s="1"/>
  <c r="M29" i="2" s="1"/>
  <c r="N29" i="2" s="1"/>
  <c r="O29" i="2" s="1"/>
  <c r="P29" i="2" s="1"/>
  <c r="Q29" i="2" s="1"/>
  <c r="R29" i="2" s="1"/>
  <c r="L30" i="2" s="1"/>
  <c r="M30" i="2" s="1"/>
  <c r="N30" i="2" s="1"/>
  <c r="O30" i="2" s="1"/>
  <c r="P30" i="2" s="1"/>
  <c r="Q30" i="2" s="1"/>
  <c r="R30" i="2" s="1"/>
  <c r="CD13" i="2"/>
  <c r="AB25" i="2"/>
  <c r="CL12" i="2" l="1"/>
  <c r="CJ12" i="2"/>
  <c r="CK12" i="2"/>
  <c r="CI12" i="2"/>
  <c r="CH12" i="2"/>
  <c r="CG12" i="2"/>
  <c r="U27" i="2" s="1"/>
  <c r="V27" i="2" s="1"/>
  <c r="W27" i="2" s="1"/>
  <c r="X27" i="2" s="1"/>
  <c r="Y27" i="2" s="1"/>
  <c r="Z27" i="2" s="1"/>
  <c r="T28" i="2" s="1"/>
  <c r="U28" i="2" s="1"/>
  <c r="V28" i="2" s="1"/>
  <c r="W28" i="2" s="1"/>
  <c r="X28" i="2" s="1"/>
  <c r="Y28" i="2" s="1"/>
  <c r="Z28" i="2" s="1"/>
  <c r="T29" i="2" s="1"/>
  <c r="U29" i="2" s="1"/>
  <c r="V29" i="2" s="1"/>
  <c r="W29" i="2" s="1"/>
  <c r="X29" i="2" s="1"/>
  <c r="Y29" i="2" s="1"/>
  <c r="Z29" i="2" s="1"/>
  <c r="T30" i="2" s="1"/>
  <c r="U30" i="2" s="1"/>
  <c r="V30" i="2" s="1"/>
  <c r="W30" i="2" s="1"/>
  <c r="X30" i="2" s="1"/>
  <c r="Y30" i="2" s="1"/>
  <c r="Z30" i="2" s="1"/>
  <c r="CE13" i="2"/>
  <c r="CF13" i="2" s="1"/>
  <c r="AB27" i="2" s="1"/>
  <c r="CM13" i="2"/>
  <c r="X18" i="1"/>
  <c r="X18" i="3" s="1"/>
  <c r="F27" i="1"/>
  <c r="F27" i="3" s="1"/>
  <c r="AE18" i="1"/>
  <c r="AE18" i="3" s="1"/>
  <c r="N9" i="1"/>
  <c r="M9" i="3"/>
  <c r="J18" i="1"/>
  <c r="J18" i="3" s="1"/>
  <c r="AC9" i="1"/>
  <c r="AC9" i="3" s="1"/>
  <c r="T9" i="3"/>
  <c r="U9" i="1"/>
  <c r="M27" i="1"/>
  <c r="CQ12" i="1"/>
  <c r="CO12" i="1"/>
  <c r="CL12" i="1"/>
  <c r="T27" i="1" s="1"/>
  <c r="T27" i="3" s="1"/>
  <c r="CN12" i="1"/>
  <c r="CP12" i="1"/>
  <c r="CM12" i="1"/>
  <c r="CK13" i="1"/>
  <c r="CO13" i="1" s="1"/>
  <c r="CS13" i="1"/>
  <c r="G9" i="1"/>
  <c r="G9" i="3" s="1"/>
  <c r="R18" i="1"/>
  <c r="R18" i="3" s="1"/>
  <c r="CI13" i="2"/>
  <c r="CH13" i="2"/>
  <c r="CG13" i="2"/>
  <c r="AC27" i="2" s="1"/>
  <c r="AD27" i="2" s="1"/>
  <c r="CJ13" i="2"/>
  <c r="CL13" i="2" l="1"/>
  <c r="CK13" i="2"/>
  <c r="Y18" i="1"/>
  <c r="Y18" i="3" s="1"/>
  <c r="AF18" i="1"/>
  <c r="AF18" i="3" s="1"/>
  <c r="G27" i="1"/>
  <c r="G27" i="3" s="1"/>
  <c r="U27" i="1"/>
  <c r="U27" i="3" s="1"/>
  <c r="O9" i="1"/>
  <c r="N9" i="3"/>
  <c r="N27" i="1"/>
  <c r="N27" i="3" s="1"/>
  <c r="M27" i="3"/>
  <c r="D19" i="1"/>
  <c r="D19" i="3" s="1"/>
  <c r="AD9" i="1"/>
  <c r="AD9" i="3" s="1"/>
  <c r="U9" i="3"/>
  <c r="V9" i="1"/>
  <c r="CP13" i="1"/>
  <c r="CM13" i="1"/>
  <c r="CR13" i="1"/>
  <c r="CL13" i="1"/>
  <c r="AB27" i="1" s="1"/>
  <c r="AB27" i="3" s="1"/>
  <c r="CQ13" i="1"/>
  <c r="CN13" i="1"/>
  <c r="H9" i="1"/>
  <c r="H9" i="3" s="1"/>
  <c r="L19" i="1"/>
  <c r="L19" i="3" s="1"/>
  <c r="AE27" i="2"/>
  <c r="AF27" i="2" s="1"/>
  <c r="AG27" i="2" s="1"/>
  <c r="AH27" i="2" s="1"/>
  <c r="AB28" i="2" s="1"/>
  <c r="AC28" i="2" s="1"/>
  <c r="AD28" i="2" s="1"/>
  <c r="AE28" i="2" s="1"/>
  <c r="AF28" i="2" s="1"/>
  <c r="AG28" i="2" s="1"/>
  <c r="AH28" i="2" s="1"/>
  <c r="AB29" i="2" s="1"/>
  <c r="AC29" i="2" s="1"/>
  <c r="AD29" i="2" s="1"/>
  <c r="AE29" i="2" s="1"/>
  <c r="AF29" i="2" s="1"/>
  <c r="AG29" i="2" s="1"/>
  <c r="AH29" i="2" s="1"/>
  <c r="AB30" i="2" s="1"/>
  <c r="AC30" i="2" s="1"/>
  <c r="AD30" i="2" s="1"/>
  <c r="AE30" i="2" s="1"/>
  <c r="AF30" i="2" s="1"/>
  <c r="AG30" i="2" s="1"/>
  <c r="AH30" i="2" s="1"/>
  <c r="Z18" i="1" l="1"/>
  <c r="Z18" i="3" s="1"/>
  <c r="V27" i="1"/>
  <c r="V27" i="3" s="1"/>
  <c r="AG18" i="1"/>
  <c r="AG18" i="3" s="1"/>
  <c r="H27" i="1"/>
  <c r="H27" i="3" s="1"/>
  <c r="AC27" i="1"/>
  <c r="AC27" i="3" s="1"/>
  <c r="P9" i="1"/>
  <c r="O9" i="3"/>
  <c r="E19" i="1"/>
  <c r="E19" i="3" s="1"/>
  <c r="O27" i="1"/>
  <c r="O27" i="3" s="1"/>
  <c r="AE9" i="1"/>
  <c r="AE9" i="3" s="1"/>
  <c r="V9" i="3"/>
  <c r="W9" i="1"/>
  <c r="I9" i="1"/>
  <c r="I9" i="3" s="1"/>
  <c r="AH18" i="1"/>
  <c r="AH18" i="3" s="1"/>
  <c r="M19" i="1"/>
  <c r="M19" i="3" s="1"/>
  <c r="W27" i="1" l="1"/>
  <c r="W27" i="3" s="1"/>
  <c r="T19" i="1"/>
  <c r="T19" i="3" s="1"/>
  <c r="F19" i="1"/>
  <c r="F19" i="3" s="1"/>
  <c r="I27" i="1"/>
  <c r="I27" i="3" s="1"/>
  <c r="AD27" i="1"/>
  <c r="AD27" i="3" s="1"/>
  <c r="Q9" i="1"/>
  <c r="P9" i="3"/>
  <c r="P27" i="1"/>
  <c r="P27" i="3" s="1"/>
  <c r="AF9" i="1"/>
  <c r="AF9" i="3" s="1"/>
  <c r="W9" i="3"/>
  <c r="X9" i="1"/>
  <c r="J9" i="1"/>
  <c r="J9" i="3" s="1"/>
  <c r="N19" i="1"/>
  <c r="N19" i="3" s="1"/>
  <c r="AB19" i="1"/>
  <c r="AB19" i="3" s="1"/>
  <c r="X27" i="1" l="1"/>
  <c r="X27" i="3" s="1"/>
  <c r="U19" i="1"/>
  <c r="U19" i="3" s="1"/>
  <c r="G19" i="1"/>
  <c r="G19" i="3" s="1"/>
  <c r="J27" i="1"/>
  <c r="J27" i="3" s="1"/>
  <c r="AE27" i="1"/>
  <c r="AE27" i="3" s="1"/>
  <c r="R9" i="1"/>
  <c r="Q9" i="3"/>
  <c r="Q27" i="1"/>
  <c r="Q27" i="3" s="1"/>
  <c r="AG9" i="1"/>
  <c r="AG9" i="3" s="1"/>
  <c r="X9" i="3"/>
  <c r="Y9" i="1"/>
  <c r="D10" i="1"/>
  <c r="D10" i="3" s="1"/>
  <c r="AC19" i="1"/>
  <c r="AC19" i="3" s="1"/>
  <c r="O19" i="1"/>
  <c r="O19" i="3" s="1"/>
  <c r="AH9" i="1"/>
  <c r="AH9" i="3" s="1"/>
  <c r="Y27" i="1" l="1"/>
  <c r="Y27" i="3" s="1"/>
  <c r="V19" i="1"/>
  <c r="V19" i="3" s="1"/>
  <c r="H19" i="1"/>
  <c r="H19" i="3" s="1"/>
  <c r="D28" i="1"/>
  <c r="D28" i="3" s="1"/>
  <c r="AF27" i="1"/>
  <c r="AF27" i="3" s="1"/>
  <c r="L10" i="1"/>
  <c r="R9" i="3"/>
  <c r="R27" i="1"/>
  <c r="R27" i="3" s="1"/>
  <c r="Y9" i="3"/>
  <c r="Z9" i="1"/>
  <c r="E10" i="1"/>
  <c r="E10" i="3" s="1"/>
  <c r="AD19" i="1"/>
  <c r="AD19" i="3" s="1"/>
  <c r="P19" i="1"/>
  <c r="P19" i="3" s="1"/>
  <c r="AB10" i="1"/>
  <c r="AB10" i="3" s="1"/>
  <c r="L28" i="1" l="1"/>
  <c r="L28" i="3" s="1"/>
  <c r="Z27" i="1"/>
  <c r="Z27" i="3" s="1"/>
  <c r="W19" i="1"/>
  <c r="W19" i="3" s="1"/>
  <c r="I19" i="1"/>
  <c r="I19" i="3" s="1"/>
  <c r="E28" i="1"/>
  <c r="E28" i="3" s="1"/>
  <c r="AG27" i="1"/>
  <c r="AG27" i="3" s="1"/>
  <c r="M10" i="1"/>
  <c r="L10" i="3"/>
  <c r="Z9" i="3"/>
  <c r="T10" i="1"/>
  <c r="F10" i="1"/>
  <c r="F10" i="3" s="1"/>
  <c r="AE19" i="1"/>
  <c r="AE19" i="3" s="1"/>
  <c r="Q19" i="1"/>
  <c r="Q19" i="3" s="1"/>
  <c r="AC10" i="1"/>
  <c r="AC10" i="3" s="1"/>
  <c r="M28" i="1" l="1"/>
  <c r="M28" i="3" s="1"/>
  <c r="T28" i="1"/>
  <c r="T28" i="3" s="1"/>
  <c r="X19" i="1"/>
  <c r="X19" i="3" s="1"/>
  <c r="J19" i="1"/>
  <c r="J19" i="3" s="1"/>
  <c r="F28" i="1"/>
  <c r="F28" i="3" s="1"/>
  <c r="AH27" i="1"/>
  <c r="AH27" i="3" s="1"/>
  <c r="N10" i="1"/>
  <c r="M10" i="3"/>
  <c r="T10" i="3"/>
  <c r="U10" i="1"/>
  <c r="G10" i="1"/>
  <c r="G10" i="3" s="1"/>
  <c r="R19" i="1"/>
  <c r="R19" i="3" s="1"/>
  <c r="AF19" i="1"/>
  <c r="AF19" i="3" s="1"/>
  <c r="AB28" i="1"/>
  <c r="AB28" i="3" s="1"/>
  <c r="AD10" i="1"/>
  <c r="AD10" i="3" s="1"/>
  <c r="N28" i="1" l="1"/>
  <c r="N28" i="3" s="1"/>
  <c r="U28" i="1"/>
  <c r="U28" i="3" s="1"/>
  <c r="Y19" i="1"/>
  <c r="Y19" i="3" s="1"/>
  <c r="D20" i="1"/>
  <c r="D20" i="3" s="1"/>
  <c r="G28" i="1"/>
  <c r="G28" i="3" s="1"/>
  <c r="O10" i="1"/>
  <c r="N10" i="3"/>
  <c r="U10" i="3"/>
  <c r="V10" i="1"/>
  <c r="H10" i="1"/>
  <c r="H10" i="3" s="1"/>
  <c r="AC28" i="1"/>
  <c r="AC28" i="3" s="1"/>
  <c r="V28" i="1"/>
  <c r="V28" i="3" s="1"/>
  <c r="AG19" i="1"/>
  <c r="AG19" i="3" s="1"/>
  <c r="L20" i="1"/>
  <c r="L20" i="3" s="1"/>
  <c r="O28" i="1"/>
  <c r="O28" i="3" s="1"/>
  <c r="AE10" i="1"/>
  <c r="AE10" i="3" s="1"/>
  <c r="E20" i="1" l="1"/>
  <c r="E20" i="3" s="1"/>
  <c r="Z19" i="1"/>
  <c r="Z19" i="3" s="1"/>
  <c r="H28" i="1"/>
  <c r="H28" i="3" s="1"/>
  <c r="P10" i="1"/>
  <c r="O10" i="3"/>
  <c r="V10" i="3"/>
  <c r="W10" i="1"/>
  <c r="I10" i="1"/>
  <c r="P28" i="1"/>
  <c r="P28" i="3" s="1"/>
  <c r="M20" i="1"/>
  <c r="M20" i="3" s="1"/>
  <c r="AH19" i="1"/>
  <c r="AH19" i="3" s="1"/>
  <c r="W28" i="1"/>
  <c r="W28" i="3" s="1"/>
  <c r="AD28" i="1"/>
  <c r="AD28" i="3" s="1"/>
  <c r="AF10" i="1"/>
  <c r="AF10" i="3" s="1"/>
  <c r="J10" i="1"/>
  <c r="F20" i="1" l="1"/>
  <c r="F20" i="3" s="1"/>
  <c r="T20" i="1"/>
  <c r="T20" i="3" s="1"/>
  <c r="I28" i="1"/>
  <c r="I28" i="3" s="1"/>
  <c r="Q10" i="1"/>
  <c r="P10" i="3"/>
  <c r="W10" i="3"/>
  <c r="X10" i="1"/>
  <c r="I10" i="3"/>
  <c r="D11" i="1"/>
  <c r="J10" i="3"/>
  <c r="AB20" i="1"/>
  <c r="AB20" i="3" s="1"/>
  <c r="N20" i="1"/>
  <c r="N20" i="3" s="1"/>
  <c r="AE28" i="1"/>
  <c r="AE28" i="3" s="1"/>
  <c r="X28" i="1"/>
  <c r="X28" i="3" s="1"/>
  <c r="U20" i="1"/>
  <c r="U20" i="3" s="1"/>
  <c r="Q28" i="1"/>
  <c r="Q28" i="3" s="1"/>
  <c r="AG10" i="1"/>
  <c r="AG10" i="3" s="1"/>
  <c r="G20" i="1" l="1"/>
  <c r="G20" i="3" s="1"/>
  <c r="J28" i="1"/>
  <c r="J28" i="3" s="1"/>
  <c r="R10" i="1"/>
  <c r="R10" i="3" s="1"/>
  <c r="Q10" i="3"/>
  <c r="X10" i="3"/>
  <c r="Y10" i="1"/>
  <c r="E11" i="1"/>
  <c r="D11" i="3"/>
  <c r="R28" i="1"/>
  <c r="R28" i="3" s="1"/>
  <c r="O20" i="1"/>
  <c r="O20" i="3" s="1"/>
  <c r="V20" i="1"/>
  <c r="V20" i="3" s="1"/>
  <c r="Y28" i="1"/>
  <c r="Y28" i="3" s="1"/>
  <c r="AF28" i="1"/>
  <c r="AF28" i="3" s="1"/>
  <c r="AC20" i="1"/>
  <c r="AC20" i="3" s="1"/>
  <c r="AH10" i="1"/>
  <c r="AH10" i="3" s="1"/>
  <c r="H20" i="1" l="1"/>
  <c r="H20" i="3" s="1"/>
  <c r="D29" i="1"/>
  <c r="D29" i="3" s="1"/>
  <c r="Y10" i="3"/>
  <c r="Z10" i="1"/>
  <c r="L11" i="1"/>
  <c r="L11" i="3" s="1"/>
  <c r="F11" i="1"/>
  <c r="E11" i="3"/>
  <c r="AG28" i="1"/>
  <c r="AG28" i="3" s="1"/>
  <c r="AD20" i="1"/>
  <c r="AD20" i="3" s="1"/>
  <c r="W20" i="1"/>
  <c r="W20" i="3" s="1"/>
  <c r="Z28" i="1"/>
  <c r="Z28" i="3" s="1"/>
  <c r="P20" i="1"/>
  <c r="P20" i="3" s="1"/>
  <c r="L29" i="1"/>
  <c r="L29" i="3" s="1"/>
  <c r="AB11" i="1"/>
  <c r="AB11" i="3" s="1"/>
  <c r="I20" i="1" l="1"/>
  <c r="I20" i="3" s="1"/>
  <c r="E29" i="1"/>
  <c r="E29" i="3" s="1"/>
  <c r="Z10" i="3"/>
  <c r="T11" i="1"/>
  <c r="G11" i="1"/>
  <c r="F11" i="3"/>
  <c r="M11" i="1"/>
  <c r="M11" i="3" s="1"/>
  <c r="M29" i="1"/>
  <c r="M29" i="3" s="1"/>
  <c r="Q20" i="1"/>
  <c r="Q20" i="3" s="1"/>
  <c r="T29" i="1"/>
  <c r="T29" i="3" s="1"/>
  <c r="AE20" i="1"/>
  <c r="AE20" i="3" s="1"/>
  <c r="AH28" i="1"/>
  <c r="AH28" i="3" s="1"/>
  <c r="X20" i="1"/>
  <c r="X20" i="3" s="1"/>
  <c r="AC11" i="1"/>
  <c r="AC11" i="3" s="1"/>
  <c r="J20" i="1" l="1"/>
  <c r="J20" i="3" s="1"/>
  <c r="F29" i="1"/>
  <c r="F29" i="3" s="1"/>
  <c r="T11" i="3"/>
  <c r="U11" i="1"/>
  <c r="N11" i="1"/>
  <c r="N11" i="3" s="1"/>
  <c r="H11" i="1"/>
  <c r="G11" i="3"/>
  <c r="AF20" i="1"/>
  <c r="AF20" i="3" s="1"/>
  <c r="Y20" i="1"/>
  <c r="Y20" i="3" s="1"/>
  <c r="U29" i="1"/>
  <c r="U29" i="3" s="1"/>
  <c r="R20" i="1"/>
  <c r="R20" i="3" s="1"/>
  <c r="AB29" i="1"/>
  <c r="AB29" i="3" s="1"/>
  <c r="D21" i="1"/>
  <c r="D21" i="3" s="1"/>
  <c r="N29" i="1"/>
  <c r="N29" i="3" s="1"/>
  <c r="AD11" i="1"/>
  <c r="AD11" i="3" s="1"/>
  <c r="G29" i="1" l="1"/>
  <c r="G29" i="3" s="1"/>
  <c r="U11" i="3"/>
  <c r="V11" i="1"/>
  <c r="I11" i="1"/>
  <c r="H11" i="3"/>
  <c r="O11" i="1"/>
  <c r="O11" i="3" s="1"/>
  <c r="E21" i="1"/>
  <c r="E21" i="3" s="1"/>
  <c r="AC29" i="1"/>
  <c r="AC29" i="3" s="1"/>
  <c r="O29" i="1"/>
  <c r="O29" i="3" s="1"/>
  <c r="V29" i="1"/>
  <c r="V29" i="3" s="1"/>
  <c r="Z20" i="1"/>
  <c r="Z20" i="3" s="1"/>
  <c r="L21" i="1"/>
  <c r="L21" i="3" s="1"/>
  <c r="H29" i="1"/>
  <c r="H29" i="3" s="1"/>
  <c r="AG20" i="1"/>
  <c r="AG20" i="3" s="1"/>
  <c r="AE11" i="1"/>
  <c r="AE11" i="3" s="1"/>
  <c r="V11" i="3" l="1"/>
  <c r="W11" i="1"/>
  <c r="P11" i="1"/>
  <c r="P11" i="3" s="1"/>
  <c r="J11" i="1"/>
  <c r="D12" i="1" s="1"/>
  <c r="E12" i="1" s="1"/>
  <c r="F12" i="1" s="1"/>
  <c r="G12" i="1" s="1"/>
  <c r="H12" i="1" s="1"/>
  <c r="I12" i="1" s="1"/>
  <c r="J12" i="1" s="1"/>
  <c r="I11" i="3"/>
  <c r="M21" i="1"/>
  <c r="M21" i="3" s="1"/>
  <c r="I29" i="1"/>
  <c r="I29" i="3" s="1"/>
  <c r="T21" i="1"/>
  <c r="T21" i="3" s="1"/>
  <c r="W29" i="1"/>
  <c r="W29" i="3" s="1"/>
  <c r="AH20" i="1"/>
  <c r="AH20" i="3" s="1"/>
  <c r="AD29" i="1"/>
  <c r="AD29" i="3" s="1"/>
  <c r="P29" i="1"/>
  <c r="P29" i="3" s="1"/>
  <c r="F21" i="1"/>
  <c r="F21" i="3" s="1"/>
  <c r="AF11" i="1"/>
  <c r="AF11" i="3" s="1"/>
  <c r="W11" i="3" l="1"/>
  <c r="X11" i="1"/>
  <c r="J11" i="3"/>
  <c r="Q11" i="1"/>
  <c r="Q11" i="3" s="1"/>
  <c r="AE29" i="1"/>
  <c r="AE29" i="3" s="1"/>
  <c r="G21" i="1"/>
  <c r="G21" i="3" s="1"/>
  <c r="AB21" i="1"/>
  <c r="AB21" i="3" s="1"/>
  <c r="Q29" i="1"/>
  <c r="Q29" i="3" s="1"/>
  <c r="X29" i="1"/>
  <c r="X29" i="3" s="1"/>
  <c r="U21" i="1"/>
  <c r="U21" i="3" s="1"/>
  <c r="J29" i="1"/>
  <c r="J29" i="3" s="1"/>
  <c r="N21" i="1"/>
  <c r="N21" i="3" s="1"/>
  <c r="AG11" i="1"/>
  <c r="AG11" i="3" s="1"/>
  <c r="X11" i="3" l="1"/>
  <c r="Y11" i="1"/>
  <c r="R11" i="1"/>
  <c r="R11" i="3" s="1"/>
  <c r="D12" i="3"/>
  <c r="O21" i="1"/>
  <c r="O21" i="3" s="1"/>
  <c r="D30" i="1"/>
  <c r="D30" i="3" s="1"/>
  <c r="R29" i="1"/>
  <c r="R29" i="3" s="1"/>
  <c r="Y29" i="1"/>
  <c r="Y29" i="3" s="1"/>
  <c r="H21" i="1"/>
  <c r="H21" i="3" s="1"/>
  <c r="V21" i="1"/>
  <c r="V21" i="3" s="1"/>
  <c r="AC21" i="1"/>
  <c r="AC21" i="3" s="1"/>
  <c r="AF29" i="1"/>
  <c r="AF29" i="3" s="1"/>
  <c r="AH11" i="1"/>
  <c r="AB12" i="1" l="1"/>
  <c r="AH11" i="3"/>
  <c r="Y11" i="3"/>
  <c r="Z11" i="1"/>
  <c r="E12" i="3"/>
  <c r="L12" i="1"/>
  <c r="L12" i="3" s="1"/>
  <c r="L30" i="1"/>
  <c r="L30" i="3" s="1"/>
  <c r="Z29" i="1"/>
  <c r="Z29" i="3" s="1"/>
  <c r="AD21" i="1"/>
  <c r="AD21" i="3" s="1"/>
  <c r="I21" i="1"/>
  <c r="I21" i="3" s="1"/>
  <c r="E30" i="1"/>
  <c r="E30" i="3" s="1"/>
  <c r="W21" i="1"/>
  <c r="W21" i="3" s="1"/>
  <c r="P21" i="1"/>
  <c r="P21" i="3" s="1"/>
  <c r="AG29" i="1"/>
  <c r="AG29" i="3" s="1"/>
  <c r="AC12" i="1" l="1"/>
  <c r="AB12" i="3"/>
  <c r="T12" i="1"/>
  <c r="Z11" i="3"/>
  <c r="M12" i="1"/>
  <c r="M12" i="3" s="1"/>
  <c r="F12" i="3"/>
  <c r="Q21" i="1"/>
  <c r="Q21" i="3" s="1"/>
  <c r="F30" i="1"/>
  <c r="F30" i="3" s="1"/>
  <c r="AE21" i="1"/>
  <c r="AE21" i="3" s="1"/>
  <c r="J21" i="1"/>
  <c r="T30" i="1"/>
  <c r="T30" i="3" s="1"/>
  <c r="X21" i="1"/>
  <c r="X21" i="3" s="1"/>
  <c r="AH29" i="1"/>
  <c r="AH29" i="3" s="1"/>
  <c r="M30" i="1"/>
  <c r="M30" i="3" s="1"/>
  <c r="AR27" i="1"/>
  <c r="D22" i="1" l="1"/>
  <c r="J21" i="3"/>
  <c r="AD12" i="1"/>
  <c r="AC12" i="3"/>
  <c r="U12" i="1"/>
  <c r="T12" i="3"/>
  <c r="G12" i="3"/>
  <c r="N12" i="1"/>
  <c r="N12" i="3" s="1"/>
  <c r="AB30" i="1"/>
  <c r="AB30" i="3" s="1"/>
  <c r="AF21" i="1"/>
  <c r="AF21" i="3" s="1"/>
  <c r="N30" i="1"/>
  <c r="N30" i="3" s="1"/>
  <c r="G30" i="1"/>
  <c r="G30" i="3" s="1"/>
  <c r="Y21" i="1"/>
  <c r="Y21" i="3" s="1"/>
  <c r="U30" i="1"/>
  <c r="U30" i="3" s="1"/>
  <c r="R21" i="1"/>
  <c r="AR28" i="1"/>
  <c r="AR29" i="1"/>
  <c r="L22" i="1" l="1"/>
  <c r="R21" i="3"/>
  <c r="E22" i="1"/>
  <c r="D22" i="3"/>
  <c r="AE12" i="1"/>
  <c r="AD12" i="3"/>
  <c r="V12" i="1"/>
  <c r="U12" i="3"/>
  <c r="O12" i="1"/>
  <c r="O12" i="3" s="1"/>
  <c r="H12" i="3"/>
  <c r="O30" i="1"/>
  <c r="O30" i="3" s="1"/>
  <c r="V30" i="1"/>
  <c r="V30" i="3" s="1"/>
  <c r="H30" i="1"/>
  <c r="H30" i="3" s="1"/>
  <c r="AG21" i="1"/>
  <c r="AG21" i="3" s="1"/>
  <c r="Z21" i="1"/>
  <c r="AC30" i="1"/>
  <c r="AC30" i="3" s="1"/>
  <c r="T22" i="1" l="1"/>
  <c r="Z21" i="3"/>
  <c r="M22" i="1"/>
  <c r="L22" i="3"/>
  <c r="F22" i="1"/>
  <c r="E22" i="3"/>
  <c r="AF12" i="1"/>
  <c r="AE12" i="3"/>
  <c r="W12" i="1"/>
  <c r="V12" i="3"/>
  <c r="I12" i="3"/>
  <c r="P12" i="1"/>
  <c r="P12" i="3" s="1"/>
  <c r="I30" i="1"/>
  <c r="I30" i="3" s="1"/>
  <c r="P30" i="1"/>
  <c r="P30" i="3" s="1"/>
  <c r="AD30" i="1"/>
  <c r="AD30" i="3" s="1"/>
  <c r="AH21" i="1"/>
  <c r="W30" i="1"/>
  <c r="W30" i="3" s="1"/>
  <c r="AB22" i="1" l="1"/>
  <c r="AH21" i="3"/>
  <c r="U22" i="1"/>
  <c r="T22" i="3"/>
  <c r="N22" i="1"/>
  <c r="M22" i="3"/>
  <c r="G22" i="1"/>
  <c r="F22" i="3"/>
  <c r="AG12" i="1"/>
  <c r="AF12" i="3"/>
  <c r="X12" i="1"/>
  <c r="W12" i="3"/>
  <c r="Q12" i="1"/>
  <c r="Q12" i="3" s="1"/>
  <c r="J12" i="3"/>
  <c r="D13" i="1"/>
  <c r="X30" i="1"/>
  <c r="X30" i="3" s="1"/>
  <c r="AE30" i="1"/>
  <c r="AE30" i="3" s="1"/>
  <c r="Q30" i="1"/>
  <c r="Q30" i="3" s="1"/>
  <c r="J30" i="1"/>
  <c r="D31" i="1" l="1"/>
  <c r="J30" i="3"/>
  <c r="AC22" i="1"/>
  <c r="AB22" i="3"/>
  <c r="V22" i="1"/>
  <c r="U22" i="3"/>
  <c r="O22" i="1"/>
  <c r="N22" i="3"/>
  <c r="H22" i="1"/>
  <c r="G22" i="3"/>
  <c r="AH12" i="1"/>
  <c r="AG12" i="3"/>
  <c r="Y12" i="1"/>
  <c r="X12" i="3"/>
  <c r="E13" i="1"/>
  <c r="D13" i="3"/>
  <c r="R12" i="1"/>
  <c r="R12" i="3" s="1"/>
  <c r="AF30" i="1"/>
  <c r="AF30" i="3" s="1"/>
  <c r="Y30" i="1"/>
  <c r="Y30" i="3" s="1"/>
  <c r="R30" i="1"/>
  <c r="L31" i="1" l="1"/>
  <c r="R30" i="3"/>
  <c r="E31" i="1"/>
  <c r="D31" i="3"/>
  <c r="AD22" i="1"/>
  <c r="AC22" i="3"/>
  <c r="W22" i="1"/>
  <c r="V22" i="3"/>
  <c r="P22" i="1"/>
  <c r="O22" i="3"/>
  <c r="I22" i="1"/>
  <c r="H22" i="3"/>
  <c r="AH12" i="3"/>
  <c r="AB13" i="1"/>
  <c r="Z12" i="1"/>
  <c r="Y12" i="3"/>
  <c r="L13" i="1"/>
  <c r="L13" i="3" s="1"/>
  <c r="F13" i="1"/>
  <c r="E13" i="3"/>
  <c r="Z30" i="1"/>
  <c r="AG30" i="1"/>
  <c r="AG30" i="3" s="1"/>
  <c r="T31" i="1" l="1"/>
  <c r="Z30" i="3"/>
  <c r="M31" i="1"/>
  <c r="L31" i="3"/>
  <c r="F31" i="1"/>
  <c r="E31" i="3"/>
  <c r="AE22" i="1"/>
  <c r="AD22" i="3"/>
  <c r="X22" i="1"/>
  <c r="W22" i="3"/>
  <c r="Q22" i="1"/>
  <c r="P22" i="3"/>
  <c r="J22" i="1"/>
  <c r="I22" i="3"/>
  <c r="AC13" i="1"/>
  <c r="AB13" i="3"/>
  <c r="Z12" i="3"/>
  <c r="T13" i="1"/>
  <c r="G13" i="1"/>
  <c r="F13" i="3"/>
  <c r="M13" i="1"/>
  <c r="M13" i="3" s="1"/>
  <c r="AH30" i="1"/>
  <c r="AB31" i="1" l="1"/>
  <c r="AH30" i="3"/>
  <c r="U31" i="1"/>
  <c r="T31" i="3"/>
  <c r="N31" i="1"/>
  <c r="M31" i="3"/>
  <c r="G31" i="1"/>
  <c r="F31" i="3"/>
  <c r="AF22" i="1"/>
  <c r="AE22" i="3"/>
  <c r="Y22" i="1"/>
  <c r="X22" i="3"/>
  <c r="R22" i="1"/>
  <c r="Q22" i="3"/>
  <c r="J22" i="3"/>
  <c r="D23" i="1"/>
  <c r="AD13" i="1"/>
  <c r="AC13" i="3"/>
  <c r="U13" i="1"/>
  <c r="T13" i="3"/>
  <c r="N13" i="1"/>
  <c r="N13" i="3" s="1"/>
  <c r="H13" i="1"/>
  <c r="G13" i="3"/>
  <c r="AC31" i="1" l="1"/>
  <c r="AB31" i="3"/>
  <c r="V31" i="1"/>
  <c r="U31" i="3"/>
  <c r="O31" i="1"/>
  <c r="N31" i="3"/>
  <c r="H31" i="1"/>
  <c r="G31" i="3"/>
  <c r="AG22" i="1"/>
  <c r="AF22" i="3"/>
  <c r="Z22" i="1"/>
  <c r="Y22" i="3"/>
  <c r="R22" i="3"/>
  <c r="L23" i="1"/>
  <c r="E23" i="1"/>
  <c r="D23" i="3"/>
  <c r="AE13" i="1"/>
  <c r="AD13" i="3"/>
  <c r="V13" i="1"/>
  <c r="U13" i="3"/>
  <c r="I13" i="1"/>
  <c r="H13" i="3"/>
  <c r="O13" i="1"/>
  <c r="O13" i="3" s="1"/>
  <c r="AD31" i="1" l="1"/>
  <c r="AC31" i="3"/>
  <c r="W31" i="1"/>
  <c r="V31" i="3"/>
  <c r="P31" i="1"/>
  <c r="O31" i="3"/>
  <c r="I31" i="1"/>
  <c r="H31" i="3"/>
  <c r="AH22" i="1"/>
  <c r="AG22" i="3"/>
  <c r="Z22" i="3"/>
  <c r="T23" i="1"/>
  <c r="M23" i="1"/>
  <c r="L23" i="3"/>
  <c r="F23" i="1"/>
  <c r="E23" i="3"/>
  <c r="AF13" i="1"/>
  <c r="AE13" i="3"/>
  <c r="W13" i="1"/>
  <c r="V13" i="3"/>
  <c r="P13" i="1"/>
  <c r="P13" i="3" s="1"/>
  <c r="J13" i="1"/>
  <c r="J13" i="3" s="1"/>
  <c r="I13" i="3"/>
  <c r="AE31" i="1" l="1"/>
  <c r="AD31" i="3"/>
  <c r="X31" i="1"/>
  <c r="W31" i="3"/>
  <c r="Q31" i="1"/>
  <c r="P31" i="3"/>
  <c r="J31" i="1"/>
  <c r="I31" i="3"/>
  <c r="AB23" i="1"/>
  <c r="AH22" i="3"/>
  <c r="U23" i="1"/>
  <c r="T23" i="3"/>
  <c r="N23" i="1"/>
  <c r="M23" i="3"/>
  <c r="G23" i="1"/>
  <c r="F23" i="3"/>
  <c r="AG13" i="1"/>
  <c r="AF13" i="3"/>
  <c r="X13" i="1"/>
  <c r="W13" i="3"/>
  <c r="Q13" i="1"/>
  <c r="Q13" i="3" s="1"/>
  <c r="AF31" i="1" l="1"/>
  <c r="AE31" i="3"/>
  <c r="Y31" i="1"/>
  <c r="X31" i="3"/>
  <c r="R31" i="1"/>
  <c r="Q31" i="3"/>
  <c r="D32" i="1"/>
  <c r="J31" i="3"/>
  <c r="AC23" i="1"/>
  <c r="AB23" i="3"/>
  <c r="V23" i="1"/>
  <c r="U23" i="3"/>
  <c r="O23" i="1"/>
  <c r="N23" i="3"/>
  <c r="H23" i="1"/>
  <c r="G23" i="3"/>
  <c r="AH13" i="1"/>
  <c r="AH13" i="3" s="1"/>
  <c r="AG13" i="3"/>
  <c r="Y13" i="1"/>
  <c r="X13" i="3"/>
  <c r="R13" i="1"/>
  <c r="R13" i="3" s="1"/>
  <c r="AG31" i="1" l="1"/>
  <c r="AF31" i="3"/>
  <c r="Z31" i="1"/>
  <c r="Y31" i="3"/>
  <c r="L32" i="1"/>
  <c r="R31" i="3"/>
  <c r="E32" i="1"/>
  <c r="D32" i="3"/>
  <c r="AD23" i="1"/>
  <c r="AC23" i="3"/>
  <c r="W23" i="1"/>
  <c r="V23" i="3"/>
  <c r="P23" i="1"/>
  <c r="O23" i="3"/>
  <c r="I23" i="1"/>
  <c r="H23" i="3"/>
  <c r="Z13" i="1"/>
  <c r="Z13" i="3" s="1"/>
  <c r="Y13" i="3"/>
  <c r="AH31" i="1" l="1"/>
  <c r="AG31" i="3"/>
  <c r="T32" i="1"/>
  <c r="Z31" i="3"/>
  <c r="M32" i="1"/>
  <c r="L32" i="3"/>
  <c r="F32" i="1"/>
  <c r="E32" i="3"/>
  <c r="AE23" i="1"/>
  <c r="AD23" i="3"/>
  <c r="X23" i="1"/>
  <c r="W23" i="3"/>
  <c r="Q23" i="1"/>
  <c r="P23" i="3"/>
  <c r="J23" i="1"/>
  <c r="J23" i="3" s="1"/>
  <c r="I23" i="3"/>
  <c r="AB32" i="1" l="1"/>
  <c r="AH31" i="3"/>
  <c r="U32" i="1"/>
  <c r="T32" i="3"/>
  <c r="N32" i="1"/>
  <c r="M32" i="3"/>
  <c r="G32" i="1"/>
  <c r="F32" i="3"/>
  <c r="AF23" i="1"/>
  <c r="AE23" i="3"/>
  <c r="Y23" i="1"/>
  <c r="X23" i="3"/>
  <c r="R23" i="1"/>
  <c r="R23" i="3" s="1"/>
  <c r="Q23" i="3"/>
  <c r="AC32" i="1" l="1"/>
  <c r="AB32" i="3"/>
  <c r="V32" i="1"/>
  <c r="U32" i="3"/>
  <c r="O32" i="1"/>
  <c r="N32" i="3"/>
  <c r="H32" i="1"/>
  <c r="G32" i="3"/>
  <c r="AG23" i="1"/>
  <c r="AF23" i="3"/>
  <c r="Z23" i="1"/>
  <c r="Z23" i="3" s="1"/>
  <c r="Y23" i="3"/>
  <c r="AD32" i="1" l="1"/>
  <c r="AC32" i="3"/>
  <c r="W32" i="1"/>
  <c r="V32" i="3"/>
  <c r="P32" i="1"/>
  <c r="O32" i="3"/>
  <c r="I32" i="1"/>
  <c r="H32" i="3"/>
  <c r="AH23" i="1"/>
  <c r="AH23" i="3" s="1"/>
  <c r="AG23" i="3"/>
  <c r="AE32" i="1" l="1"/>
  <c r="AD32" i="3"/>
  <c r="X32" i="1"/>
  <c r="W32" i="3"/>
  <c r="Q32" i="1"/>
  <c r="P32" i="3"/>
  <c r="J32" i="1"/>
  <c r="J32" i="3" s="1"/>
  <c r="I32" i="3"/>
  <c r="AF32" i="1" l="1"/>
  <c r="AE32" i="3"/>
  <c r="Y32" i="1"/>
  <c r="X32" i="3"/>
  <c r="R32" i="1"/>
  <c r="R32" i="3" s="1"/>
  <c r="Q32" i="3"/>
  <c r="AG32" i="1" l="1"/>
  <c r="AF32" i="3"/>
  <c r="Z32" i="1"/>
  <c r="Z32" i="3" s="1"/>
  <c r="Y32" i="3"/>
  <c r="AH32" i="1" l="1"/>
  <c r="AH32" i="3" s="1"/>
  <c r="AG32" i="3"/>
</calcChain>
</file>

<file path=xl/sharedStrings.xml><?xml version="1.0" encoding="utf-8"?>
<sst xmlns="http://schemas.openxmlformats.org/spreadsheetml/2006/main" count="1488" uniqueCount="794">
  <si>
    <t>Février</t>
  </si>
  <si>
    <t>L</t>
  </si>
  <si>
    <t>M</t>
  </si>
  <si>
    <t>J</t>
  </si>
  <si>
    <t>V</t>
  </si>
  <si>
    <t>S</t>
  </si>
  <si>
    <t>D</t>
  </si>
  <si>
    <t xml:space="preserve"> </t>
  </si>
  <si>
    <t>Mai</t>
  </si>
  <si>
    <t>Juillet</t>
  </si>
  <si>
    <t>Septembre</t>
  </si>
  <si>
    <t>Décembre</t>
  </si>
  <si>
    <t>Janvier</t>
  </si>
  <si>
    <t>Mars</t>
  </si>
  <si>
    <t>Avril</t>
  </si>
  <si>
    <t>Juin</t>
  </si>
  <si>
    <t>Août</t>
  </si>
  <si>
    <t>Octobre</t>
  </si>
  <si>
    <t>Novembre</t>
  </si>
  <si>
    <t>Jour de l'an</t>
  </si>
  <si>
    <t>Basile</t>
  </si>
  <si>
    <t>Geneviève</t>
  </si>
  <si>
    <t>Odilon</t>
  </si>
  <si>
    <t>Edouard</t>
  </si>
  <si>
    <t>Mélaine</t>
  </si>
  <si>
    <t>Raymond</t>
  </si>
  <si>
    <t>Lucien</t>
  </si>
  <si>
    <t>Alix</t>
  </si>
  <si>
    <t>Guillaume</t>
  </si>
  <si>
    <t>Pauline</t>
  </si>
  <si>
    <t>Tatiana</t>
  </si>
  <si>
    <t>Yvette</t>
  </si>
  <si>
    <t>Nina</t>
  </si>
  <si>
    <t>Rémi</t>
  </si>
  <si>
    <t>Marcel</t>
  </si>
  <si>
    <t>Roseline</t>
  </si>
  <si>
    <t>Prisca</t>
  </si>
  <si>
    <t>Marius</t>
  </si>
  <si>
    <t>Sébastien</t>
  </si>
  <si>
    <t>Agnès</t>
  </si>
  <si>
    <t>Vincent</t>
  </si>
  <si>
    <t>Banard</t>
  </si>
  <si>
    <t>François de Sales</t>
  </si>
  <si>
    <t>Conversion de Paul</t>
  </si>
  <si>
    <t>Paule</t>
  </si>
  <si>
    <t>Angèle</t>
  </si>
  <si>
    <t>Thomas d'Aquin</t>
  </si>
  <si>
    <t>Gildas</t>
  </si>
  <si>
    <t>Martine</t>
  </si>
  <si>
    <t>Marcelle</t>
  </si>
  <si>
    <t>Ella</t>
  </si>
  <si>
    <t>Présentation</t>
  </si>
  <si>
    <t>Blaise</t>
  </si>
  <si>
    <t>Véronique</t>
  </si>
  <si>
    <t>Agathe</t>
  </si>
  <si>
    <t>Gaston</t>
  </si>
  <si>
    <t>Eugènie</t>
  </si>
  <si>
    <t>Jacqueline</t>
  </si>
  <si>
    <t>Apolline</t>
  </si>
  <si>
    <t>Arnaud</t>
  </si>
  <si>
    <t>Ntr. D. de Lourdes</t>
  </si>
  <si>
    <t>Félix</t>
  </si>
  <si>
    <t>Béatrice</t>
  </si>
  <si>
    <t>Valentin</t>
  </si>
  <si>
    <t>Claude</t>
  </si>
  <si>
    <t>Julienne</t>
  </si>
  <si>
    <t>Alexis</t>
  </si>
  <si>
    <t>Bernadette</t>
  </si>
  <si>
    <t>Gabin</t>
  </si>
  <si>
    <t>Aimée</t>
  </si>
  <si>
    <t>Damien</t>
  </si>
  <si>
    <t>Isabelle</t>
  </si>
  <si>
    <t>Lazare</t>
  </si>
  <si>
    <t>Modeste</t>
  </si>
  <si>
    <t>Roméo</t>
  </si>
  <si>
    <t>Nestor</t>
  </si>
  <si>
    <t>Honorine</t>
  </si>
  <si>
    <t>Romain</t>
  </si>
  <si>
    <t>Aubin</t>
  </si>
  <si>
    <t>Charles</t>
  </si>
  <si>
    <t>Guénolé</t>
  </si>
  <si>
    <t>Casimir</t>
  </si>
  <si>
    <t>Olive</t>
  </si>
  <si>
    <t>Colette</t>
  </si>
  <si>
    <t>Félicité</t>
  </si>
  <si>
    <t>Jean</t>
  </si>
  <si>
    <t>Françoise</t>
  </si>
  <si>
    <t>Vivien</t>
  </si>
  <si>
    <t>Rosine</t>
  </si>
  <si>
    <t>Justine</t>
  </si>
  <si>
    <t>Rodrigue</t>
  </si>
  <si>
    <t>Mathilde</t>
  </si>
  <si>
    <t>Louise</t>
  </si>
  <si>
    <t>Bénédicte</t>
  </si>
  <si>
    <t>Patrice</t>
  </si>
  <si>
    <t>Cyrille</t>
  </si>
  <si>
    <t>Joseph</t>
  </si>
  <si>
    <t>Printemps</t>
  </si>
  <si>
    <t>Clémence</t>
  </si>
  <si>
    <t>Léa</t>
  </si>
  <si>
    <t>Victorien</t>
  </si>
  <si>
    <t>Catherine</t>
  </si>
  <si>
    <t>Annonciation</t>
  </si>
  <si>
    <t>Larissa</t>
  </si>
  <si>
    <t>Habib</t>
  </si>
  <si>
    <t>Gontran</t>
  </si>
  <si>
    <t>Gwladys</t>
  </si>
  <si>
    <t>Amédée</t>
  </si>
  <si>
    <t>Benjamin</t>
  </si>
  <si>
    <t>Hugues</t>
  </si>
  <si>
    <t>Sandrine</t>
  </si>
  <si>
    <t>Marcellin</t>
  </si>
  <si>
    <t>Jean-Baptiste</t>
  </si>
  <si>
    <t>Julie</t>
  </si>
  <si>
    <t>Gautier</t>
  </si>
  <si>
    <t>Fulbert</t>
  </si>
  <si>
    <t>Stanislas</t>
  </si>
  <si>
    <t>Jules</t>
  </si>
  <si>
    <t>Ida</t>
  </si>
  <si>
    <t>Maxime</t>
  </si>
  <si>
    <t>Paterne</t>
  </si>
  <si>
    <t>Benoît-Joseph</t>
  </si>
  <si>
    <t>Anicet</t>
  </si>
  <si>
    <t>Parfait</t>
  </si>
  <si>
    <t>Emma</t>
  </si>
  <si>
    <t>Odette</t>
  </si>
  <si>
    <t>Anselme</t>
  </si>
  <si>
    <t>Alexandre</t>
  </si>
  <si>
    <t>Georges</t>
  </si>
  <si>
    <t>Fidèle</t>
  </si>
  <si>
    <t>Marc</t>
  </si>
  <si>
    <t>Alida</t>
  </si>
  <si>
    <t>Zita</t>
  </si>
  <si>
    <t>Valérie</t>
  </si>
  <si>
    <t>Robert</t>
  </si>
  <si>
    <t>Jérémie</t>
  </si>
  <si>
    <t>Boris</t>
  </si>
  <si>
    <t>Philippe</t>
  </si>
  <si>
    <t>Sylvain</t>
  </si>
  <si>
    <t>Judith</t>
  </si>
  <si>
    <t>Prudence</t>
  </si>
  <si>
    <t>Gisèle</t>
  </si>
  <si>
    <t>Désiré</t>
  </si>
  <si>
    <t>Pacôme</t>
  </si>
  <si>
    <t>Solange</t>
  </si>
  <si>
    <t>Estelle</t>
  </si>
  <si>
    <t>Achille</t>
  </si>
  <si>
    <t>Rolande</t>
  </si>
  <si>
    <t>Matthias</t>
  </si>
  <si>
    <t>Denise</t>
  </si>
  <si>
    <t>Honoré</t>
  </si>
  <si>
    <t>Pascal</t>
  </si>
  <si>
    <t>Eric</t>
  </si>
  <si>
    <t>Yves</t>
  </si>
  <si>
    <t>Bernardin</t>
  </si>
  <si>
    <t>Constantin</t>
  </si>
  <si>
    <t>Emile</t>
  </si>
  <si>
    <t>Didier</t>
  </si>
  <si>
    <t>Donatien</t>
  </si>
  <si>
    <t>Sophie</t>
  </si>
  <si>
    <t>Bérenger</t>
  </si>
  <si>
    <t>Augustin</t>
  </si>
  <si>
    <t>Germain</t>
  </si>
  <si>
    <t>Aymar</t>
  </si>
  <si>
    <t>Ferdinand</t>
  </si>
  <si>
    <t>Visitation</t>
  </si>
  <si>
    <t>Justin</t>
  </si>
  <si>
    <t>Blandine</t>
  </si>
  <si>
    <t>Kévin</t>
  </si>
  <si>
    <t>Clotilde</t>
  </si>
  <si>
    <t>Igor</t>
  </si>
  <si>
    <t>Norbert</t>
  </si>
  <si>
    <t>Gilbert</t>
  </si>
  <si>
    <t>Médard</t>
  </si>
  <si>
    <t>Diane</t>
  </si>
  <si>
    <t>Landry</t>
  </si>
  <si>
    <t>Barnabé</t>
  </si>
  <si>
    <t>Guy</t>
  </si>
  <si>
    <t>Antoine</t>
  </si>
  <si>
    <t>Elisée</t>
  </si>
  <si>
    <t>Germaine</t>
  </si>
  <si>
    <t>Jean François Régis</t>
  </si>
  <si>
    <t>Hervé</t>
  </si>
  <si>
    <t>Léonce</t>
  </si>
  <si>
    <t>Romuald</t>
  </si>
  <si>
    <t>Silvère</t>
  </si>
  <si>
    <t>Eté</t>
  </si>
  <si>
    <t>Alban</t>
  </si>
  <si>
    <t>Audrey</t>
  </si>
  <si>
    <t>Prosper</t>
  </si>
  <si>
    <t>Anthelme</t>
  </si>
  <si>
    <t>Fernand</t>
  </si>
  <si>
    <t>Irénée</t>
  </si>
  <si>
    <t>Paul</t>
  </si>
  <si>
    <t>Martial</t>
  </si>
  <si>
    <t>Thierry</t>
  </si>
  <si>
    <t>Martinien</t>
  </si>
  <si>
    <t>Thomas</t>
  </si>
  <si>
    <t>Florent</t>
  </si>
  <si>
    <t>Mariette</t>
  </si>
  <si>
    <t>Raoul</t>
  </si>
  <si>
    <t>Thibault</t>
  </si>
  <si>
    <t>Amandine</t>
  </si>
  <si>
    <t>Ulrich</t>
  </si>
  <si>
    <t>Benoît</t>
  </si>
  <si>
    <t>Olivier</t>
  </si>
  <si>
    <t>Henri et Joël</t>
  </si>
  <si>
    <t>Camille</t>
  </si>
  <si>
    <t>Donald</t>
  </si>
  <si>
    <t>Ntr. Dame du Mt Carmel</t>
  </si>
  <si>
    <t>Charlotte</t>
  </si>
  <si>
    <t>Frédéric</t>
  </si>
  <si>
    <t>Arsène</t>
  </si>
  <si>
    <t>Marina</t>
  </si>
  <si>
    <t>Victor</t>
  </si>
  <si>
    <t>Marie Madeleine</t>
  </si>
  <si>
    <t>Brigitte</t>
  </si>
  <si>
    <t>Christine</t>
  </si>
  <si>
    <t>Jacques</t>
  </si>
  <si>
    <t>Anne et Joachin</t>
  </si>
  <si>
    <t>Nathalie</t>
  </si>
  <si>
    <t>Samson</t>
  </si>
  <si>
    <t>Marthe</t>
  </si>
  <si>
    <t>Juliette</t>
  </si>
  <si>
    <t>Ignace de Loyola</t>
  </si>
  <si>
    <t>Alphonse</t>
  </si>
  <si>
    <t>Julien Eymard</t>
  </si>
  <si>
    <t>Lydie</t>
  </si>
  <si>
    <t>Abel</t>
  </si>
  <si>
    <t>Sauveur</t>
  </si>
  <si>
    <t>Gaétan</t>
  </si>
  <si>
    <t>Dominique</t>
  </si>
  <si>
    <t>Amour</t>
  </si>
  <si>
    <t>Laurent</t>
  </si>
  <si>
    <t>Claire</t>
  </si>
  <si>
    <t>Clarisse</t>
  </si>
  <si>
    <t>Hippolyte</t>
  </si>
  <si>
    <t>Evrard</t>
  </si>
  <si>
    <t>Marie</t>
  </si>
  <si>
    <t>Armel</t>
  </si>
  <si>
    <t>Hyacinthe</t>
  </si>
  <si>
    <t>Hélène</t>
  </si>
  <si>
    <t>Jean Eudes</t>
  </si>
  <si>
    <t>Bernard</t>
  </si>
  <si>
    <t>Christophe</t>
  </si>
  <si>
    <t>Fabrice</t>
  </si>
  <si>
    <t>Rose de Lima</t>
  </si>
  <si>
    <t>Barthélémy</t>
  </si>
  <si>
    <t>Louis</t>
  </si>
  <si>
    <t>Natacha</t>
  </si>
  <si>
    <t>Monique</t>
  </si>
  <si>
    <t>Sabine</t>
  </si>
  <si>
    <t>Fiacre</t>
  </si>
  <si>
    <t>Aristide</t>
  </si>
  <si>
    <t>Gilles</t>
  </si>
  <si>
    <t>Ingrid</t>
  </si>
  <si>
    <t>Grégoire</t>
  </si>
  <si>
    <t>Rosalie</t>
  </si>
  <si>
    <t>Raïssa</t>
  </si>
  <si>
    <t>Bertrand</t>
  </si>
  <si>
    <t>Reine</t>
  </si>
  <si>
    <t>Nativité</t>
  </si>
  <si>
    <t>Alain</t>
  </si>
  <si>
    <t>Inès</t>
  </si>
  <si>
    <t>Adelphe</t>
  </si>
  <si>
    <t>Apollinaire</t>
  </si>
  <si>
    <t>Aimé</t>
  </si>
  <si>
    <t xml:space="preserve">Cyprien
</t>
  </si>
  <si>
    <t>Roland</t>
  </si>
  <si>
    <t>Edith</t>
  </si>
  <si>
    <t>Renaud</t>
  </si>
  <si>
    <t>Nadège</t>
  </si>
  <si>
    <t>Emilie</t>
  </si>
  <si>
    <t>Davy</t>
  </si>
  <si>
    <t>Matthieu</t>
  </si>
  <si>
    <t>Maurice</t>
  </si>
  <si>
    <t xml:space="preserve">Constant
</t>
  </si>
  <si>
    <t>Thècle</t>
  </si>
  <si>
    <t>Hermann</t>
  </si>
  <si>
    <t>Côme et Damien</t>
  </si>
  <si>
    <t>Vincent de Paul</t>
  </si>
  <si>
    <t>Venceslas</t>
  </si>
  <si>
    <t>Michel</t>
  </si>
  <si>
    <t>Jérôme</t>
  </si>
  <si>
    <t>Thérèse</t>
  </si>
  <si>
    <t>Léger</t>
  </si>
  <si>
    <t>Gérard</t>
  </si>
  <si>
    <t>François d'Assise</t>
  </si>
  <si>
    <t>Fleur</t>
  </si>
  <si>
    <t>Bruno</t>
  </si>
  <si>
    <t>Serge</t>
  </si>
  <si>
    <t>Pélagie</t>
  </si>
  <si>
    <t>Denis</t>
  </si>
  <si>
    <t>Ghislain</t>
  </si>
  <si>
    <t>Firmin</t>
  </si>
  <si>
    <t>Wilfried</t>
  </si>
  <si>
    <t>Géraud</t>
  </si>
  <si>
    <t>Juste</t>
  </si>
  <si>
    <t>Thérèse d'Avila</t>
  </si>
  <si>
    <t>Edwige</t>
  </si>
  <si>
    <t>Baudoin</t>
  </si>
  <si>
    <t>Luc</t>
  </si>
  <si>
    <t>René</t>
  </si>
  <si>
    <t>Adeline</t>
  </si>
  <si>
    <t>Céline</t>
  </si>
  <si>
    <t>Elodie</t>
  </si>
  <si>
    <t>Jean de Capistran</t>
  </si>
  <si>
    <t>Florentin</t>
  </si>
  <si>
    <t>Crépin</t>
  </si>
  <si>
    <t>Dimitri</t>
  </si>
  <si>
    <t>Emeline</t>
  </si>
  <si>
    <t>Jude</t>
  </si>
  <si>
    <t>Narcisse</t>
  </si>
  <si>
    <t>Bienvenue</t>
  </si>
  <si>
    <t>Quentin</t>
  </si>
  <si>
    <t>Cassandre</t>
  </si>
  <si>
    <t>Défunts</t>
  </si>
  <si>
    <t>Hubert</t>
  </si>
  <si>
    <t>Sylvie</t>
  </si>
  <si>
    <t>Bertille</t>
  </si>
  <si>
    <t>Carine</t>
  </si>
  <si>
    <t>Geoffroy</t>
  </si>
  <si>
    <t>Théodore</t>
  </si>
  <si>
    <t>Léon</t>
  </si>
  <si>
    <t>Martin</t>
  </si>
  <si>
    <t>Christian</t>
  </si>
  <si>
    <t>Brice</t>
  </si>
  <si>
    <t>Sidoine</t>
  </si>
  <si>
    <t>Albert</t>
  </si>
  <si>
    <t>Marguerite</t>
  </si>
  <si>
    <t>Elisabeth</t>
  </si>
  <si>
    <t>Aude</t>
  </si>
  <si>
    <t>Tanguy</t>
  </si>
  <si>
    <t>Edmond</t>
  </si>
  <si>
    <t>Cécile</t>
  </si>
  <si>
    <t>Clément</t>
  </si>
  <si>
    <t>Flora</t>
  </si>
  <si>
    <t>Delphine</t>
  </si>
  <si>
    <t>Sévrin</t>
  </si>
  <si>
    <t>Saturnin</t>
  </si>
  <si>
    <t>André</t>
  </si>
  <si>
    <t>Florence</t>
  </si>
  <si>
    <t>Viviane</t>
  </si>
  <si>
    <t>François Xavier</t>
  </si>
  <si>
    <t>Barbara</t>
  </si>
  <si>
    <t>Gérald</t>
  </si>
  <si>
    <t>Nicolas</t>
  </si>
  <si>
    <t>Ambroise</t>
  </si>
  <si>
    <t>Thibaud</t>
  </si>
  <si>
    <t>Léocadie</t>
  </si>
  <si>
    <t>Romaric</t>
  </si>
  <si>
    <t>Daniel</t>
  </si>
  <si>
    <t>Chantal</t>
  </si>
  <si>
    <t>Lucie</t>
  </si>
  <si>
    <t>Odile</t>
  </si>
  <si>
    <t>Ninon</t>
  </si>
  <si>
    <t>Alice</t>
  </si>
  <si>
    <t>Gaël</t>
  </si>
  <si>
    <t>Gatien</t>
  </si>
  <si>
    <t>Urbain</t>
  </si>
  <si>
    <t>Théophile</t>
  </si>
  <si>
    <t>Pierre</t>
  </si>
  <si>
    <t>Françoise Xavière</t>
  </si>
  <si>
    <t>Armand</t>
  </si>
  <si>
    <t>Adèle</t>
  </si>
  <si>
    <t>Noël</t>
  </si>
  <si>
    <t>Etienne</t>
  </si>
  <si>
    <t>Innocent</t>
  </si>
  <si>
    <t>David</t>
  </si>
  <si>
    <t>Roger</t>
  </si>
  <si>
    <t>Sylvestre</t>
  </si>
  <si>
    <t>Jean-Marie et de Vianney</t>
  </si>
  <si>
    <t>Tant que l'homme sera mortel, il ne sera jamais décontracté. Woody Allen</t>
  </si>
  <si>
    <t>Un homme ne va jamais plus loin que lorsqu'il ignore où il va. Jean Giono</t>
  </si>
  <si>
    <t>La tâche des instituteurs, ces obscurs soldats de la civilisation, est de donner au peuple les moyens intellectuels de se révolter. Louise Michel</t>
  </si>
  <si>
    <t>La vie est une rose dont chaque pétale est une illusion, chaque épine une réalité. Chateaubriand</t>
  </si>
  <si>
    <t>Pour retrouver une aiguille dans une botte de foin, il suffit d'y mettre le feu puis de fouiller les cendres avec un aimant. Bernard Werber</t>
  </si>
  <si>
    <t>La liberté extérieure ne nous sera octroyée que dans la mesure exacte où nous aurons su, à un moment donné, développer notre liberté intérieure.  Gandhi</t>
  </si>
  <si>
    <t>Mieux vaut marcher que courir, mieux vaut s'arrêter que marcher, mieux vaut s'asseoir que marcher et mieux vaut se coucher que tout le reste. Proverbe chinois</t>
  </si>
  <si>
    <t>On pourra considérer les femmes et les hommes égaux en politique le jour où il y aura des femmes ministres incompétentes. Françoise Giroud</t>
  </si>
  <si>
    <t>Il n'existe que deux choses infinies, l'univers et la bêtise humaine... mais pour l'univers, je n'ai pas de certitude absolue. Albert Einstein</t>
  </si>
  <si>
    <t>Lorsque l'on se cogne la tête contre un pot et que cela sonne creux, ce n'est pas forcément le pot qui est vide. Confucius</t>
  </si>
  <si>
    <t>L'enfant est le dernier poète d'un monde qui s'embête à devenir grand. Paul Valéry</t>
  </si>
  <si>
    <t>Les femmes seront les égales des hommes le jour où elles accepteront d'être chauves et de trouver ça distingué. Coluche</t>
  </si>
  <si>
    <t>Avec nos pensées, nous créons le monde. Bouddha</t>
  </si>
  <si>
    <t>Ce sont les enfants et les oiseaux qu'il faut interroger sur le goût des cerises et des fraises. Goethe</t>
  </si>
  <si>
    <t>Ce n'est pas parce qu'un problème n'a pas été résolu qu'il est impossible à résoudre. Agatha Christie</t>
  </si>
  <si>
    <t>Il n'y a guère que le sublime qui puisse nous aider dans l'ordinaire de la vie. Alain</t>
  </si>
  <si>
    <t>J'existe, le me suis rencontré. Gotlib</t>
  </si>
  <si>
    <t>Si ce que tu as à dire n'est pas plus beau que le silence, alors tais-toi. Proverbe chinois</t>
  </si>
  <si>
    <t>Quand on peut souffrir et aimer, on peut beaucoup, on peut le plus qu'on puisse au monde. Charles de Foucauld</t>
  </si>
  <si>
    <t>Entre l’homme qui se fait comprendre et celui qui ne le fait pas il y a un abîme de différence. Le premier sauve sa vie. Primo Levi</t>
  </si>
  <si>
    <t>L'horloge est une belle invention pour rappeler l'heure des repas. Diogène Le Cynique</t>
  </si>
  <si>
    <t>Si le soleil entre dans la maison, il est un peu dans votre coeur. Le Corbusier</t>
  </si>
  <si>
    <t>Celui qui est le maître de lui-même est plus grand que celui qui est le maître du monde. Bouddha</t>
  </si>
  <si>
    <t>Il ne faut pas de tout pour faire un monde. Il faut du bonheur, et rien d'autre. Paul Eluard</t>
  </si>
  <si>
    <t>Les paroles seules comptent. Le reste est bavardage. Ionesco</t>
  </si>
  <si>
    <t>La musique est une révélation plus haute que toute sagesse et toute philosophie. Beethoven</t>
  </si>
  <si>
    <t>Ce qui compte ce n'est pas le vote, c'est comment on compte les votes. Joseph Staline</t>
  </si>
  <si>
    <t>Quand tu arrives en haut de la montagne, continue de grimper. Proverbe tibétain</t>
  </si>
  <si>
    <t>Quand une situation intérieure n'est pas amenée à la conscience, elle se manifeste à l'extérieur, sous forme de destin. Jung</t>
  </si>
  <si>
    <t>L'élève, comme la rivière, aimerait suivre son cours tout en restant dans son lit...Albert Camus</t>
  </si>
  <si>
    <t>L'homme devrait mettre autant d'ardeur à simplifier sa vie qu'il en met à la compliquer. Bergson</t>
  </si>
  <si>
    <t>En Provence, le soleil se lève deux fois, le matin et après la sieste. Yvan Audouard</t>
  </si>
  <si>
    <t>Le lâche meurt plusieurs fois par jour, l'homme courageux ne meurt qu'une fois. Giovanni Falcone</t>
  </si>
  <si>
    <t>Si tu comprends autant que moi, alors c'est que t'es moins con que t'en as l'air. Raymond Queneau</t>
  </si>
  <si>
    <t>J'ai décidé d'être heureux parce que c'est bon pour la santé. Voltaire</t>
  </si>
  <si>
    <t>Que serions-nous sans le secours de ce qui n'existe pas?  Paul Valéry</t>
  </si>
  <si>
    <t>J'ai tout donné au soleil, tout, sauf mon ombre. Apollinaire</t>
  </si>
  <si>
    <t>Il y a une chose plus terrible que la calomnie, c'est la vérité.  Talleyrand</t>
  </si>
  <si>
    <t>Les rivières sont des chemins qui marchent, et qui portent où l'on veut aller. Pascal</t>
  </si>
  <si>
    <t>Le sage, sans agir, oeuvre. Lao-Tseu</t>
  </si>
  <si>
    <t>Un tout petit caillou peut briser une grande jarre. Proverbe chinois</t>
  </si>
  <si>
    <t>Chaque pomme est une fleur qui a connu l'amour. Félix Leclerc</t>
  </si>
  <si>
    <t>L'homme, c'est chez la femme que je l'ai trouvé.  Georges Simenon</t>
  </si>
  <si>
    <t>La vie est simplement un mauvais quart d'heure composé d'instants exquis. Oscar Wilde</t>
  </si>
  <si>
    <t>L'expérience est une bougie qui n'éclaire que celui qui la porte. Confucius</t>
  </si>
  <si>
    <t>La mode se démode, le style jamais.  Coco Chanel</t>
  </si>
  <si>
    <t>Je ne savais pas que c'était si simple de faire son devoir quand on est en danger. Jean Moulin - Premier combat</t>
  </si>
  <si>
    <t>Les hommes n'ont pas de cellulite. Rien que pour ça, on sait que Dieu est un homme. Rita Rudner</t>
  </si>
  <si>
    <t>Il y aurait plusieurs façons d'être con, mais le con choisit toujours la pire. Frédéric Dard</t>
  </si>
  <si>
    <t>On ne peut pas avancer si on n'est pas subversif.  Laurent Schwartz</t>
  </si>
  <si>
    <t>Certains jours, j'ai rêvé d'une gomme à effacer l'immondice humaine. Louis Aragon</t>
  </si>
  <si>
    <t>C'est une expérience éternelle que tout homme qui a du pouvoir est porté à en abuser. Montesquieu</t>
  </si>
  <si>
    <t>Le dard du mépris perce l'écaille de la tortue.</t>
  </si>
  <si>
    <t>Il est bon de dire du bien de soi-même... Ça se répète et on finit par ne plus savoir d'où ça vient. Marcel Achard</t>
  </si>
  <si>
    <t>L'illusion des lâches est de croire qu'avec beaucoup de prudence, on peut échapper à son destin. Jean Dutourd</t>
  </si>
  <si>
    <t>Vieillir, c'est encore le seul moyen qu'on ait trouvé pour vivre longtemps. Jean-Louis Aubert</t>
  </si>
  <si>
    <t>A quoi bon soulever des montagnes quand il est si simple de passer par-dessus? Boris Vian</t>
  </si>
  <si>
    <t>Le manipulateur est un dealer, il vous livre ses doses, vous rend dépendant et s'enrichit en vous méprisant. J. Eldi</t>
  </si>
  <si>
    <t>Le mépris efface l'injure plus vite que la vengeance. Thomas Fuller</t>
  </si>
  <si>
    <t>Si le problème a une solution, il ne sert à rien de s'inquiéter. Mais s'il n'en a pas, alors s'inquiéter ne change rien. Proverbe tibétain</t>
  </si>
  <si>
    <t>Nous savons au moins déjà une chose, c'est que l'homme est merveilleux, et que les hommes sont pitoyables. René Barjavel</t>
  </si>
  <si>
    <t>Avec tout ce que je sais, on pourrait faire un livre... il est vrai qu'avec tout ce que je ne sais pas, on pourrait faire une bibliothèque. Sacha Guitry</t>
  </si>
  <si>
    <t>Etre heureux, ce n'est pas bon signe, c'est que le malheur a manqué le coche, il arrivera par le suivant. Marcel Aymé</t>
  </si>
  <si>
    <t>Lorsque tu seras dans l'autre monde prends le loup pour ami, car lui seul connaît l'ordre de la forêt. Proverbe de Sibérie orientale</t>
  </si>
  <si>
    <t>Dieu a fait l'homme avant la femme pour lui permettre de placer quelques mots! Jules Renard</t>
  </si>
  <si>
    <t>Le chauffeur est, de loin, la partie la plus dangereuse de l'automobile. Léo Campion</t>
  </si>
  <si>
    <t>La fiction, c'est la part de vérité qu'il existe en chaque mensonge. Stephen King</t>
  </si>
  <si>
    <t>Tant va l'autruche à l'eau qu'à la fin elle se palme. Raymond Queneau</t>
  </si>
  <si>
    <t>Le monde est plein d'honnêtes gens. On les reconnaît à ce qu'ils font les mauvais coups avec plus de maladresse. Charles Péguy</t>
  </si>
  <si>
    <t>Si tu travailles avec un marteau-piqueur pendant un tremblement de terre, désynchronise-toi, sinon tu travailles pour rien. Jean-Claude Vandamme.</t>
  </si>
  <si>
    <t>Quand un enfant a de mauvaises notes à l'école, c'est qu'il s'est trompé en copiant.  Pierre Perret</t>
  </si>
  <si>
    <t>En politique, il faut toujours suivre le droit chemin. On est sûr de n'y rencontrer personne. Bismarck</t>
  </si>
  <si>
    <t>Même pour le simple envol d'un papillon tout le ciel est nécessaire. Paul Claudel</t>
  </si>
  <si>
    <t xml:space="preserve"> N'interrompez jamais un ennemi qui est en train de faire une erreur. Napoléon Bonaparte</t>
  </si>
  <si>
    <t>Tout le monde peut faire des erreurs et les imputer à autrui: c'est faire de la politique. Georges Clemenceau</t>
  </si>
  <si>
    <t>Dans une guerre, ce qui se passe, ce n'est jamais ce qu'on avait prévu. Alors, ce qui compte, c'est d'avoir le moral! Marcel Bigeard</t>
  </si>
  <si>
    <t>Quand sera brisé l'infini servage de la femme, quand elle vivra pour elle et par elle, elle sera poète, elle aussi! Arthur Rimbaud</t>
  </si>
  <si>
    <t>La laideur a ceci de supérieur à la beauté qu'elle ne disparaît pas avec le temps. Serge Gainsbourg</t>
  </si>
  <si>
    <t>Le tennis et le ping-pong, c'est pareil. Sauf qu'au tennis, les joueurs sont debout sur la table. Coluche</t>
  </si>
  <si>
    <t>Choisissez un travail que vous aimez et vous n'aurez pas à travailler un seul jour de votre vie. Confucius</t>
  </si>
  <si>
    <t>Tant que sur la terre il restera un homme pour chanter, il nous sera encore permis d'espérer. Gabriel Celaya</t>
  </si>
  <si>
    <t>Mon expérience générale m'a convaincu qu'il n'y a pas d'autre Dieu que la Vérité. Mahatma Gandhi</t>
  </si>
  <si>
    <t>N'attends pas que les événements arrivent comme tu le souhaites. Décide de vouloir ce qui arrive... et tu seras heureux. Epictète</t>
  </si>
  <si>
    <t>Mangez sur l'herbe, dépêchez-vous, un jour ou l'autre l'herbe mangera sur vous. Jacques Prévert</t>
  </si>
  <si>
    <t>La confiture n'est bonne que s'il faut monter sur une chaise pour attraper le pot dans le placard. Alexandre Vialatte</t>
  </si>
  <si>
    <t>Tous les yeux regardent, peu observent, très peu voient. Albert Sanchez Pino</t>
  </si>
  <si>
    <t>Accroche ton chariot à une étoile. Ralph Waldo Emerson</t>
  </si>
  <si>
    <t>Les sons doivent être saisis au vol par les ailes pour qu’ils ne tombent pas dans les oreilles des sourds. Eugène Ionesco</t>
  </si>
  <si>
    <t>Hay que endurecerte pero sin perder la ternura, jamás! Soyez réalistes: demandez l'impossible! Che Guevara (Le Che)</t>
  </si>
  <si>
    <t>Une nation qui produit de jour en jour des hommes stupides achète à crédit sa propre mort spirituelle. Martin Luther King</t>
  </si>
  <si>
    <t>La littérature n'a rien à voir avec la richesse du vocabulaire, sinon le plus grand des chefs-d'oeuvre serait le dictionnaire. Paul Léautaud</t>
  </si>
  <si>
    <t>Les racistes sont des gens qui se trompent de colère. Léopold Sédar Senghor</t>
  </si>
  <si>
    <t>Certains peintres transforment le soleil en un point jaune; d'autres transforment un point jaune en soleil. Pablo Picasso</t>
  </si>
  <si>
    <t>Il faut rajouter de la vie aux années et non des années à la vie. Proverbe chinois</t>
  </si>
  <si>
    <t>Imaginer, c'est hausser le réel d'un ton. Gaston Bachelard</t>
  </si>
  <si>
    <t>L'homme n'est pas fait pour travailler et la preuve, c'est que ça le fatigue. Marcel Proust</t>
  </si>
  <si>
    <t>La sagesse, c'est d'avoir des rêves suffisamment grands pour ne pas les perdre de vue lorsqu'on les poursuit. Oscar Wilde</t>
  </si>
  <si>
    <t>Cette nuit, en regardant le ciel, je suis arrivé à la conclusion qu'il y a beaucoup plus d'étoiles qu'on en a besoin. Quino</t>
  </si>
  <si>
    <t>Je ne pourrai jamais m'amuser les dimanches, car je n'arrive pas à oublier que le lendemain j'ai école. Bill Watterson</t>
  </si>
  <si>
    <t>Avec Françoise, nous nous partageons les tâches à la maison. J'apporte la poussière, elle nettoie! Jacques Dutronc</t>
  </si>
  <si>
    <t>On a toujours tort d'essayer d'avoir raison devant des gens qui ont toutes les bonnes raisons de croire qu'ils n'ont pas tort ! Raymond Devos</t>
  </si>
  <si>
    <t>La rêverie vagabonde est nécessaire à une bonne hygiène de vie, à l'équilibre de l'homme dans la bourrasque quotidienne. Bernard Pivot</t>
  </si>
  <si>
    <t>Le temps est assassin et emporte avec lui les rires des enfants. Renaud</t>
  </si>
  <si>
    <t>Le chef c'est celui qui peut prendre la dernière goutte de café sans avoir à en refaire. Scott Adams</t>
  </si>
  <si>
    <t>La femme est capable de tous les exercices de l'homme sauf de faire pipi debout contre un mur. Colette</t>
  </si>
  <si>
    <t>La musique commence là où s'arrête le pouvoir des mots. Richard Wagner</t>
  </si>
  <si>
    <t>Mercredi 28: Copier sur un seul, c'est du plagiat. Copier sur deux, c'est de la recherche. Wilson Mizner</t>
  </si>
  <si>
    <t>La clairvoyance est une terrible maladie. Elle nous est donnée pour nous embarrasser, jamais pour nous renforcer. Jean-Edern Hallier</t>
  </si>
  <si>
    <t>Quand on ne travaillera plus les lendemains des jours de repos, la fatigue sera vaincue. Alphonse Allais</t>
  </si>
  <si>
    <t>Le vase donne une forme au vide, et la musique au silence. Georges Braque</t>
  </si>
  <si>
    <t>Il n'y a qu'une antistrophe entre femme folle à la messe et femme molle à la fesse. François Rabelais</t>
  </si>
  <si>
    <t>L'homme naît sans dents, sans cheveux et sans illusions, et il meurt de même, sans cheveux, sans dents et sans illusions. Alexandre Dumas</t>
  </si>
  <si>
    <t>Les plats se lisent et les livres se mangent. Marcel Proust</t>
  </si>
  <si>
    <t>Il te restera toujours tes rêves pour réinventer le monde que l'on t'a confisqué. Yasmina Khadra</t>
  </si>
  <si>
    <t>Mêle à la sagesse un grain de folie; il est bon quelquefois d'oublier la sagesse. Horace - Livre IV</t>
  </si>
  <si>
    <t>Meilleur que mille mots privés de sens est un seul mot raisonnable, qui peut amener le calme chez celui qui l'écoute. Bouddha</t>
  </si>
  <si>
    <t>Il y a des cimetières tellement tristes que ça ne donne pas envie de mourir. Michèle Bernier</t>
  </si>
  <si>
    <t>Souriez, car vos dents ne sont pas seulement faites pour manger ou pour mordre. Man Ray</t>
  </si>
  <si>
    <t>Quand je suis triste, je pense à vous, comme l'hiver on pense au soleil, et quand je suis gai, je pense à vous, comme en plein soleil on pense à l'ombre. Victor Hugo</t>
  </si>
  <si>
    <t>Pour atteindre la vérité, il faut une fois dans la vie se défaire de toutes les opinions qu'on a reçues, et reconstruire de nouveau tout le système de ses connaissances. Descartes</t>
  </si>
  <si>
    <t>La peinture, c'est très facile quand vous ne savez pas comment faire. Quand vous le savez, c'est très difficile. Edgar Degas</t>
  </si>
  <si>
    <t>En réalité, chaque lecteur est, quand il lit, le propre lecteur de soi-même. Marcel Proust</t>
  </si>
  <si>
    <t>La vie c'est ça, un bout de lumière qui finit dans la nuit. Louis-Ferdinand Céline</t>
  </si>
  <si>
    <t>La paresse, c'est se lever à 6 heures du matin pour avoir plus longtemps à ne rien faire. Tristan Bernard</t>
  </si>
  <si>
    <t>Je préfère un vélo à un cheval, les freins sont plus faciles à vérifier. Lambert Jeffries</t>
  </si>
  <si>
    <t>Ce qui a été cru partout, par tous et pour toujours, a toutes les chances d'être faux. Paul Valéry</t>
  </si>
  <si>
    <t>L'homme est le seul animal à savoir quelque chose de son grand-père. Régis Debray</t>
  </si>
  <si>
    <t xml:space="preserve">Si tu n'es pas capable de voir les autres, tu ne peux pas non plus te voir toi-même. Rosa Montero </t>
  </si>
  <si>
    <t>Dès qu'on a pensé quelque chose, chercher en quel sens le contraire est vrai. Simone Weil</t>
  </si>
  <si>
    <t>Nous percevons toujours ce qui est nouveau chaussé de nos lunettes du passé et notre vue s'y déforme. Jacques Séguéla</t>
  </si>
  <si>
    <t>Il faut aimer au-dessus de ses moyens. Jacques de Bourbon Busset</t>
  </si>
  <si>
    <t>Être humain est un long travail d'illusion. Bernard Noël</t>
  </si>
  <si>
    <t>Le nœud est à la cravate ce que le cerveau est à l'homme. La Rochefoucauld</t>
  </si>
  <si>
    <t xml:space="preserve">La paix est un rêve suspendu. Kofi Annanez, </t>
  </si>
  <si>
    <t>Avant de changer d'idée, s'assurer qu'on en a déjà une. Albert Brie</t>
  </si>
  <si>
    <t>Combien de gens meurent avant d'avoir fait le tour d'eux-mêmes! Sainte-Beuve</t>
  </si>
  <si>
    <t>La police est sur les dents, celles des autres, évidemment. Boris Vian</t>
  </si>
  <si>
    <t>Le futur n'est autre que du présent qui se précipite à notre rencontre. Frédéric Dard</t>
  </si>
  <si>
    <t>Les femmes vivent plus longtemps que les hommes. Surtout quand elles sont veuves. Georges Clémenceau</t>
  </si>
  <si>
    <t>Est-ce que c'est en remettant toujours au lendemain la catastrophe que nous pourrions faire le jour même que nos l'éviterons? Raymond Devos</t>
  </si>
  <si>
    <t>Ne perds jamais ton ignorance, tu ne pourras pas la remplacer. Erich Maria Remarque</t>
  </si>
  <si>
    <t>Ils ne savaient pas que c’était impossible. Alors, ils l’ont fait. Mark Twain</t>
  </si>
  <si>
    <t>Notre tête est ronde pour permettre à la pensée de changer de direction. Francis Picabia</t>
  </si>
  <si>
    <t>L'amour, c'est quand on rencontre quelqu'un qui vous donne de vos nouvelles. André Breton</t>
  </si>
  <si>
    <t>Lorsque les trains déraillent, ce qui me fait de la peine, ce sont les morts de première classe. Salvador Dali</t>
  </si>
  <si>
    <t>L'habituel défaut de l'homme est de ne pas prévoir l'orage par beau temps. Nicolas Machiavel</t>
  </si>
  <si>
    <t>La sagesse est d'être fou lorsque les circonstances en valent la peine. Jean Cocteau</t>
  </si>
  <si>
    <t>Ce qui me bouleverse, ce n'est pas que tu m'aies menti, c'est que désormais, je ne pourrai plus te croire. Nietzsche</t>
  </si>
  <si>
    <t>Ne demande jamais ton chemin à quelqu'un qui le connaît, car tu ne pourrais pas t'égarer! Nahman de Braslaw</t>
  </si>
  <si>
    <t>Le soleil n'oublie jamais un village, même s'il est petit. Proverbe africain</t>
  </si>
  <si>
    <t>La parole ne représente parfois qu'une manière, plus adroite que le silence, de se taire. Simone de Beauvoir</t>
  </si>
  <si>
    <t>On commence à vieillir quand on finit d'apprendre. Proverbe japonais</t>
  </si>
  <si>
    <t>Qui apaise la colère éteint un feu; qui attise la colère, sera le premier à périr dans les flammes. Hazrat Ali</t>
  </si>
  <si>
    <t>Entre le point d'exclamation de la vie et le point d'interrogation de la mort: tout n'est que ponctuation. Tristan Maya</t>
  </si>
  <si>
    <t>L'alcool dégrise. Après quelques gorgées de cognac, je ne pense plus à toi. Marguerite Yourcenar</t>
  </si>
  <si>
    <t>Les mouettes naissent des mouchoirs que l'on agite au départ du bateau. Ramon Gomez de la Serna</t>
  </si>
  <si>
    <t>Aujourd'hui, j'ai permis au soleil de se lever plus tôt que moi. Georg Christoph Lichtenberg</t>
  </si>
  <si>
    <t>Même une feuille de papier est plus légère si on la porte à deux. Proverbe coréen</t>
  </si>
  <si>
    <t>Je poursuivrai ma chance jusqu'au fond de l'eau. Jules César</t>
  </si>
  <si>
    <t>Souvent ceux qui sont capables de réfléchir deviennent malheureux. Alexis Carrel</t>
  </si>
  <si>
    <t>On ne peut pas empêcher un homme de montrer ce qu'il vaut. Graham Greene</t>
  </si>
  <si>
    <t>Les pattes du canard sont courtes, il est vrai; mais les allonger ne lui apporterait rien. Tchouang-Tseu</t>
  </si>
  <si>
    <t>La nature est prévoyante: elle a fait pousser la pomme en Normandie sachant que c'est dans cette région qu'on boit le plus de cidre. Henri Monnier</t>
  </si>
  <si>
    <t>D'un oeil, observer le monde extérieur, de l'autre regarder au fond de soi-même. Amedeo Modigliani</t>
  </si>
  <si>
    <t>Il est impossible de vous dire mon âge, il change tout le temps. Alphonse Allais</t>
  </si>
  <si>
    <t>L'erreur ne devient pas vérité parce qu'elle se propage et se multiplie ; la vérité ne devient pas erreur parce que nul ne la voit. Gandhi</t>
  </si>
  <si>
    <t>Le désaccord pourrait être le chemin le plus court entre deux opinions. Khalil Gibran</t>
  </si>
  <si>
    <t>Telle est la vie des hommes. Quelques joies, très vite effacées par d'inoubliables chagrins. Il n'est pas nécessaire de le dire aux enfants. Marcel Pagnol</t>
  </si>
  <si>
    <t>Il en est des défauts, comme des phares d'automobiles. Seuls ceux des autres nous aveuglent. Maurice Druon</t>
  </si>
  <si>
    <t>Pleure : les larmes sont les pétales du coeur. Paul Eluard</t>
  </si>
  <si>
    <t>Le sexe masculin est ce qu'il y a de plus léger au monde, une simple pensée le soulève.San Antonio</t>
  </si>
  <si>
    <t>Il y a des visages plus beaux que le masque qui les couvre. Jean-Jacques Rousseau</t>
  </si>
  <si>
    <t>La vérité est en marche et rien ne l'arrêtera. Emile Zola</t>
  </si>
  <si>
    <t>Le dimanche, on échange les ennuis de la semaine contre l'Ennui. Paul Morand</t>
  </si>
  <si>
    <t>On ne lègue pas la terre à ses enfants car on hérite d'une terre qui appartient à ses enfants.  Proverbe indien</t>
  </si>
  <si>
    <r>
      <t xml:space="preserve">Partir, c'est mourir un peu. </t>
    </r>
    <r>
      <rPr>
        <sz val="12"/>
        <rFont val="Arial"/>
        <family val="2"/>
      </rPr>
      <t>É</t>
    </r>
    <r>
      <rPr>
        <sz val="12"/>
        <rFont val="Times New Roman"/>
        <family val="1"/>
      </rPr>
      <t>crire, c'est vivre davantage. André Comte-Sponville</t>
    </r>
  </si>
  <si>
    <t>D'un homme, tout est possible ; d'une femme, tout est probable. Henri de Régnier</t>
  </si>
  <si>
    <t>Je redoute trois journaux plus que 100.000 baïonnettes. Napoléon Bonaparte</t>
  </si>
  <si>
    <t>Qu'advient-il du trou lorsque le fromage a disparu? Bertolt Brecht</t>
  </si>
  <si>
    <t>Sur les ailes du Temps, la tristesse s'envole. Jean de La Fontaine</t>
  </si>
  <si>
    <t>Il n'y a personne qui soit né sous une mauvaise étoile, il n'y a que des gens qui ne savent pas lire le ciel. Dalaï Lama</t>
  </si>
  <si>
    <t>Si vous ne pouvez expliquer un concept à un enfant de six ans, c'est que vous ne le comprenez pas complètement. Albert Einstein</t>
  </si>
  <si>
    <t>Les hommes ont une vie plus agréable que les femmes. Premièrement, ils se marient plus tard et, deuxièmement, ils meurent plus tôt. H. L. Mencken</t>
  </si>
  <si>
    <t>Une devinette pour la fête de la musique:</t>
  </si>
  <si>
    <t>Un diplomate est un homme qui se rappelle l'anniversaire d'une femme et qui oublie son âge. Somerset Maugham</t>
  </si>
  <si>
    <t>Le temps met tout en lumière. Thalès</t>
  </si>
  <si>
    <t>Dans une fille, quand on ne se souvient que d'un détail, c'est qu'on est tombé amoureux. Daniel Picouly</t>
  </si>
  <si>
    <t>On ne prête qu'aux riches, et on a bien raison, parce que les autres remboursent difficilement. Tristan Bernard</t>
  </si>
  <si>
    <t>L'amour est le seul rêve qui ne se rêve pas. Paul Fort</t>
  </si>
  <si>
    <t>Il y a deux sortes de temps : y a le temps qui attend et le temps qui espère. Jacques Brel</t>
  </si>
  <si>
    <t>Quand une idée se saisit trop de moi au milieu de la rue, je tombe. Stendhal</t>
  </si>
  <si>
    <t>La mélancolie est une maladie qui consiste à voir les choses comme elles sont. Gérard de Nerval</t>
  </si>
  <si>
    <t>La résilience, c'est l'art de naviguer dans les torrents. Boris Cyrulnik</t>
  </si>
  <si>
    <t>On ne fait jamais d'erreur sans se tromper. Jacques Prévert</t>
  </si>
  <si>
    <t>Le cœur d'une mère est un abîme au fond duquel se trouve toujours un pardon. Honoré de Balzac</t>
  </si>
  <si>
    <t>L'espérance est la dernière chose qui meurt dans l'homme. Diogène Le Cynique</t>
  </si>
  <si>
    <t>La bigamie, c'est quand on a deux femmes; et la monotonie, c'est quand on n'en a qu'une! Coluche</t>
  </si>
  <si>
    <t>La curiosité mène à tout : parfois à écouter aux portes, parfois à découvrir l'Amérique. José Maria Eça de Queiros</t>
  </si>
  <si>
    <t>Dans une église, il y a toujours quelque chose qui cloche. Jacques Prévert</t>
  </si>
  <si>
    <t>On devrait toujours être amoureux. C'est la raison pour laquelle on ne devrait jamais se marier. Oscar Wilde</t>
  </si>
  <si>
    <t>Je cultive mon jardin. Et dans ma vie professionnelle comme dans mon carré de jardin, j'ai bien l'intention d'exclure les navets! Louis De Funès</t>
  </si>
  <si>
    <t>Si ce n'est pas expressément interdit, c'est permis. Luis César Menotti</t>
  </si>
  <si>
    <t>Les vers de terre s'enfoncent dans le sol pour ne pas tomber amoureux des étoiles. Yvan Audouard</t>
  </si>
  <si>
    <t>Faites que le rêve dévore votre vie afin que la vie ne dévore pas votre rêve. Antoine de Saint-Exupéry</t>
  </si>
  <si>
    <t>Si les faits ne correspondent pas à la théorie, changez les faits. Albert Einstein</t>
  </si>
  <si>
    <t>Ne t'écarte pas des futurs possibles avant d'être certain que tu n'as rien à apprendre d'eux. Richard Bach</t>
  </si>
  <si>
    <t>S'il fallait se fier à ses poèmes pour savoir ce qu'un poète pense, on se ferait de drôles d'illusions. Jacques Ferron</t>
  </si>
  <si>
    <t>Un mort qui ressuscite déçoit toujours un peu son monde. Marcel Aymé</t>
  </si>
  <si>
    <t>Je mens, mais mes mensonges deviennent des vérités. André Malraux</t>
  </si>
  <si>
    <t>L'été, la nuit, les bruits sont en fête. Edgar Allan</t>
  </si>
  <si>
    <t>Quand on s'en va pour la première fois, on ne sait pas comment se retourner. Didier van Cauwelaert</t>
  </si>
  <si>
    <t>Dieu, ou le zéro des mathématiques, sans valeur en lui-même, mais indispensable pour la numération. Edouard Herriot</t>
  </si>
  <si>
    <t>Au mal une fois fait il n'est pas de remède. Homère</t>
  </si>
  <si>
    <t>Il est bien vrai que la beauté de la science et de l'art est consolatrice. Jean Jaurès</t>
  </si>
  <si>
    <t>Les maîtres d’école sont des jardiniers en intelligences humaines. Victor Hugo</t>
  </si>
  <si>
    <t>Tout travail tend à se dilater pour remplir le temps disponible. Cyril Northcote Parkinson</t>
  </si>
  <si>
    <t>Comme je ne suis pas payé en fonction de ce que je fais, je fais en fonction de ce que je suis payé. Georges Wolinski</t>
  </si>
  <si>
    <t>C’est en saignant qu’on devient enseignant. Philippe Geluck – Le chat</t>
  </si>
  <si>
    <t>Vous pouvez amener un enfant à l'école, mais vous ne pouvez pas le forcer à réfléchir. Elbert Hubbard</t>
  </si>
  <si>
    <t>De toutes les écoles que j'ai fréquentées, c'est l'école buissonnière qui m'a paru la meilleure. Anatole France</t>
  </si>
  <si>
    <t>L'idée est un arrêt de la pensée. Henri Bergson</t>
  </si>
  <si>
    <t>Par le monde, il y a beaucoup plus de couillons que d'hommes. François Rabelais</t>
  </si>
  <si>
    <t>Est-ce ainsi que les hommes vivent? Et leurs baisers au loin les suivent. Louis Aragon</t>
  </si>
  <si>
    <t>La pierre n'a qu'un langage que l'imagination crée et se murmure à son oreille. Louis Mery</t>
  </si>
  <si>
    <t>Principe de Peter: dans une hiérarchie, tout employé a tendance à s'élever au niveau de son incompétence. Laurence Peter</t>
  </si>
  <si>
    <t>Quand un homme marche vers son destin, il est bien souvent forcé de changer de direction. Paulo Coelho</t>
  </si>
  <si>
    <t>L'alpiniste est un homme qui conduit son corps là où, un jour, ses yeux ont regardé... Gaston Rébuffat</t>
  </si>
  <si>
    <t>Celui qui confesse son ignorance la montre une fois; celui qui essaye de la cacher la montre plusieurs fois. Proverbe japonais</t>
  </si>
  <si>
    <t>La sérénité ne peut être atteinte que par un esprit désespéré et, pour être désespéré, il faut avoir beaucoup vécu et aimer encore le monde. Blaise Cendrars</t>
  </si>
  <si>
    <t>Ceux qui refusent de regarder la réalité appellent leur propre destruction. Tout simplement. James Baldwin</t>
  </si>
  <si>
    <t>Paie le mal avec la justice, et la bonté avec la bonté. Lao-Tseu</t>
  </si>
  <si>
    <t>La seule chose qu'on est sûr de ne pas réussir est celle qu'on ne tente pas. Paul-Emile Victor</t>
  </si>
  <si>
    <t>Le fait que les hommes tirent peu de profit des leçons de l'Histoire est la leçon la plus importante que l'Histoire nous enseigne. Aldous Huxley</t>
  </si>
  <si>
    <t>Ce qui est beau au cinéma, ce sont les raccords, c'est par les joints que pénètre la poésie. Robert Bresson</t>
  </si>
  <si>
    <t>A vingt ans, la Parisienne est adorable; à trente ans, irrésistible; à quarante, charmante. Après quarante ans? Jamais une Parisienne ne dépasse quarante ans. André Maurois</t>
  </si>
  <si>
    <t>Il faut garder quelques sourires pour se moquer des jours sans joie. Charles Trenet</t>
  </si>
  <si>
    <t>Les espoirs des hommes instruits valent mieux que la richesse des ignorants. Démocrite</t>
  </si>
  <si>
    <t>Au fond, il n'y a qu'un seul chrétien, et il est mort sur la croix. Nietzsche</t>
  </si>
  <si>
    <t>Laisse parler ton cœur, interroge les visages, n'écoute pas les langues... Umberto Eco</t>
  </si>
  <si>
    <t>Le caméléon n'a la couleur du caméléon que lorsqu'il est posé sur un autre caméléon. François Cavanna</t>
  </si>
  <si>
    <t>Il y a des fleurs partout pour qui veut bien les voir. Matisse</t>
  </si>
  <si>
    <t>J'ai besoin de me contredire parce que je ne suis pas sûr d'avoir raison. Alain Bashung</t>
  </si>
  <si>
    <t>Je suis aveugle, mais on trouve toujours plus malheureux que soi. J'aurais pu être noir! Ray Charles</t>
  </si>
  <si>
    <t>Les gens bien portants sont des malades qui s’ignorent. Jules Romain</t>
  </si>
  <si>
    <t>Le crétin diffère moins de l'homme ordinaire que celui-ci ne diffère de l'homme de génie. Gustave Flaubert</t>
  </si>
  <si>
    <t>Si j'avais le pouvoir d'oublier, j'oublierais. Toute mémoire humaine est chargée de chagrins et de troubles. Charles Dickens</t>
  </si>
  <si>
    <t>L'automne raconte à la terre les feuilles qu'elle a prêtées à l'été. Georg Christoph Lichtenberg</t>
  </si>
  <si>
    <t>Le médecin voit l'homme dans toute sa faiblesse; le juriste le voit dans toute sa méchanceté; le théologien dans toute sa bêtise. Arthur Schopenhauer</t>
  </si>
  <si>
    <t>Il n'est d'intelligence que créatrice. Amélie Nothomb</t>
  </si>
  <si>
    <t>Dès l'aurore, dis-toi d'avance : je vais rencontrer un indiscret, un ingrat, un insolent, un fourbe, un envieux, un égoïste. Marc-Aurèle</t>
  </si>
  <si>
    <t>Le mathématicien est un oiselier capturant dans une volière des oiseaux aux brillantes couleurs. Platon</t>
  </si>
  <si>
    <t>La première qualité d'un créateur, c'est le courage. Le courage d'affronter le scepticisme, le conformisme et, finalement, la jalousie. Claude Allègre</t>
  </si>
  <si>
    <t>Vous me trouvez idiot ? C'est parce que je suis en train d'échanger des idées avec vous. Paul Claudel</t>
  </si>
  <si>
    <t>Le mariage est l'union de deux personnes, une qui oublie toujours les anniversaires, l'autre jamais. Ogden Nash</t>
  </si>
  <si>
    <t>Celui qui se perd dans sa passion perd moins que celui qui perd sa passion. Saint Augustin</t>
  </si>
  <si>
    <t>On ne peut poser les pieds sur le sol tant qu'on n'a pas touché le ciel. Paul Auster</t>
  </si>
  <si>
    <t>La vie est un défi à relever, un bonheur à mériter, une aventure à tenter. Mère Teresa</t>
  </si>
  <si>
    <r>
      <t>É</t>
    </r>
    <r>
      <rPr>
        <sz val="12"/>
        <rFont val="Times New Roman"/>
        <family val="1"/>
      </rPr>
      <t>crire des vers à vingt ans, c'est avoir vingt ans. En écrire à quarante, c'est être poète. Francis Carco</t>
    </r>
  </si>
  <si>
    <t>L'humour a non seulement quelque chose de libérateur, mais encore quelque chose de sublime et d'élevé. Sigmund Freud</t>
  </si>
  <si>
    <t>L'ignorance et la superstition ont toujours un rapport étroit et même mathématique entre elles. James Fenimore Cooper</t>
  </si>
  <si>
    <t>Le véritable enseignement n'est point de te parler mais de te conduire. Antoine de Saint-Exupéry</t>
  </si>
  <si>
    <t>Mort à jamais? Qui peut le dire? Marcel Proust</t>
  </si>
  <si>
    <t>Dépêchez vous de succomber à la tentation avant qu'elle ne s'éloigne. Giacomo Giovanni Girolamo Casanova</t>
  </si>
  <si>
    <t>De l'homme à l'homme vrai, le chemin passe par l'homme fou. Michel Foucault</t>
  </si>
  <si>
    <t>Je suis capable du meilleur et du pire. Mais c'est dans le pire que je suis le meilleur. Coluche</t>
  </si>
  <si>
    <t>T'as pas besoin d'un flash quand tu photographies un lapin qui a déjà les yeux rouges. Jean-Claude Vandamme</t>
  </si>
  <si>
    <t>Le temps est un grand maître, dit-on. Le malheur est qu'il tue ses élèves. Hector Berlioz</t>
  </si>
  <si>
    <t>Je plains ceux qui ont l'air intelligent; c'est une promesse qu'on ne peut tenir. Alain</t>
  </si>
  <si>
    <t>Je n'aime pas travailler, mais j'admets que les autres travaillent. Arthur Adamov</t>
  </si>
  <si>
    <t>Quand je serai mort, on ne me fera plus souffrir. Paul Claudel</t>
  </si>
  <si>
    <t>Rien ne résiste à un acharnement de fourmi. Victor Hugo</t>
  </si>
  <si>
    <t>La réalité, c'est ce qui continue d'exister lorsqu'on cesse d'y croire. Philip K. Dick</t>
  </si>
  <si>
    <t>Il est difficile d'attraper un chat noir dans une pièce sombre, surtout lorsqu'il n'y est pas. Proverbe chinois</t>
  </si>
  <si>
    <t>Un imprimeur est un homme qui ne manque pas de caractère et qui cherche à faire bonne impression. Serge Mirjean</t>
  </si>
  <si>
    <t>On n'échappe à rien, pas même à ses fuites. Jean-Jacques Goldman</t>
  </si>
  <si>
    <t>La force c'est de pouvoir casser une barre de chocolat en quatre et de n'en manger qu'un carré. Judith Viorst</t>
  </si>
  <si>
    <t>Ce n'est pas compliqué de faire rêver les hommes. Le plus dur, c'est de les garder. Sharon Stone</t>
  </si>
  <si>
    <t>Le carré est une figure qui a un angle droit dans chaque coin. Jean-Charles</t>
  </si>
  <si>
    <t>Il faut dépenser le mépris avec une grande économie, à cause du grand nombre de nécessiteux. Chateaubriand</t>
  </si>
  <si>
    <t>La vraie inégalité entre individus, elle est quasiment insoluble, c'est l'intelligence. Yves Montand</t>
  </si>
  <si>
    <t>Quand on surveille, les patates cuisent trop lentement. Quand on va faire du piano en attendant, elles cuisent beaucoup trop vite. Loi de Murphy</t>
  </si>
  <si>
    <t>Il y a des femmes qui n'aiment pas faire souffrir plusieurs hommes à la fois, qui préfèrent s'appliquer à un seul: ce sont les femmes fidèles. Alfred Capus</t>
  </si>
  <si>
    <t>L'homme ne progresse pas de l'erreur vers la vérité, mais de vérités en vérités, d'une vérité moindre à une vérité plus grande. Swami Vivekananda</t>
  </si>
  <si>
    <t>Il y a une fissure dans toute chose; c’est ainsi qu’entre la lumière. Léonard Cohen</t>
  </si>
  <si>
    <t>La justice est une machine qui, ayant reçu une poussée de quelqu'un, continue à rouler d'elle-même. John Galsworthy</t>
  </si>
  <si>
    <t>Les escaliers montent ou descendent selon le sens où on les prend. Jean Ferrat</t>
  </si>
  <si>
    <t>Comment le vent sait-il dans quelle direction il doit souffler? Stanislaw Jerzy Lec</t>
  </si>
  <si>
    <t>Une réunion est d'autant plus longue que l'ordre du jour est plus creux. Roger Martin</t>
  </si>
  <si>
    <t>Le chemin le plus court d'un point à un autre c'est de ne pas y aller. Philippe Geluck - L'Excellent du chat</t>
  </si>
  <si>
    <t>Le cercle est le plus long chemin d'un point au même point. Tom Stoppard</t>
  </si>
  <si>
    <t>Je ne serai jamais vieux. Pour moi, être âgé c'est avoir quinze ans de plus que moi. Bernard Baruch</t>
  </si>
  <si>
    <t>Quand le sage montre la lune, l'imbécile regarde le doigt. Proverbe chinois</t>
  </si>
  <si>
    <t>L'histoire est le total des choses qui auraient pu être évitées. Konrad Adenauer</t>
  </si>
  <si>
    <t>Avec un escalier prévu pour la montée on réussit souvent à monter plus bas qu'on ne serait descendu avec un escalier prévu pour la descente. Jacques Rouxel</t>
  </si>
  <si>
    <t>Le cœur d'un enfant c'est grand. Le temps s'y transforme en espace. Michel Jonasz</t>
  </si>
  <si>
    <t>Il n'est pas de problème dont une absence de solution ne finisse par venir à bout. Henri Queuille</t>
  </si>
  <si>
    <t>Donne-moi du poison pour mourir ou des rêves pour vivre. Gunnar Ekelöf</t>
  </si>
  <si>
    <t>La vie nous console de mourir, et la mort de vivre. Théodore Jouffroy</t>
  </si>
  <si>
    <t>Quand les larmes coulent, le cœur se met à la fenêtre. René-Jean Clot</t>
  </si>
  <si>
    <t>Le silence a le poids des larmes. Louis Aragon</t>
  </si>
  <si>
    <t>L’essentiel se dit par le silence. Proverbe africain</t>
  </si>
  <si>
    <t>C'est un drôle de pays, la France, où les négociations ont toujours lieu après le déclenchement des grèves et non avant. Françoise Giroud</t>
  </si>
  <si>
    <t>Ceux qui rêvent éveillés ont conscience de mille choses qui échappent à ceux qui ne rêvent qu'endormis. Edgar Allan Poe</t>
  </si>
  <si>
    <t>Ce sont rarement les réponses qui apportent la vérité, mais l'enchaînement des questions. Daniel Pennac</t>
  </si>
  <si>
    <t>C'est l'art qui, loin d'imiter la nature, ne s'en inspire que pour la faire comprendre. Le Senne, Traité de morale</t>
  </si>
  <si>
    <t>Je n'ai besoin de rien, mais rien ne me suffirait. Jean Rostand</t>
  </si>
  <si>
    <t>Le secret du bonheur en amour, ce n'est pas d'être aveugle mais de savoir fermer les yeux quand il le faut. Simone Signoret</t>
  </si>
  <si>
    <t>Avoir des enfants c'est une calamité; ne pas en avoir, c'est une malédiction. Anémone</t>
  </si>
  <si>
    <t>Chez certains, la vieillesse attache plus de rides en l'esprit qu'au visage. Montaigne</t>
  </si>
  <si>
    <t>Fermer les maisons closes, c'est plus qu'un crime, c'est un pléonasme. Arletty</t>
  </si>
  <si>
    <t>La politique est une guerre sans effusion de sang et la guerre une politique sanglante. Mao Tsé-Toung</t>
  </si>
  <si>
    <t>L'origine des maux profonds dont souffre l'humanité vient de la guerre sourde que se font les femmes maigres et les femmes grasses. Rémy de Gourmont</t>
  </si>
  <si>
    <t>Si c'est votre façon d'aimer, je vous prie de me haïr. Molière - Extrait de Le sicilien</t>
  </si>
  <si>
    <t>La poésie, c'est comme le radium: pour en obtenir un gramme, il faut des années d'effort.    Vladimir Vladimirovitch Maïakovski</t>
  </si>
  <si>
    <t>L'intuition, c'est l'intelligence qui commet un excès de vitesse. Henry Bernstein</t>
  </si>
  <si>
    <t>J'ai trop le désir qu'on respecte ma liberté pour ne pas respecter celle des autres. Françoise Sagan</t>
  </si>
  <si>
    <t>L'oubli est parfois aussi important que la mémoire. Yves Navarre</t>
  </si>
  <si>
    <t>La femme a la passion du calcul : elle divise son âge par deux, double le prix de ses robes, triple les appointements de son mari et ajoute cinq ans à l'âge de sa meilleure amie. Marcel Achard</t>
  </si>
  <si>
    <t>Même les morts ne peuvent reposer en paix dans un pays opprimé. Fidel Castro</t>
  </si>
  <si>
    <t>Chaque année, j'ai un an de moins que l'année d'après. Dieu sait comment ça va finir. Tony Duvert</t>
  </si>
  <si>
    <t>Il faudrait pouvoir montrer les tableaux qui sont sous le tableau. Pablo Picasso</t>
  </si>
  <si>
    <t>Cela va beaucoup mieux. A mes débuts, je me serrais la ceinture. Maintenant c'est la ceinture qui me serre. Smaïn</t>
  </si>
  <si>
    <t>Nous naissons tous fous. Quelques-uns le demeurent. Samuel Beckett</t>
  </si>
  <si>
    <t>Caressez longuement votre phrase et elle finira par sourire. Anatole France</t>
  </si>
  <si>
    <t>La pause, elle aussi, fait partie de la musique. Stefan Zweig</t>
  </si>
  <si>
    <t>Le temps, c'est quand on va d'un Noël à l'autre. Paul Villeneuve</t>
  </si>
  <si>
    <t>Pourquoi Noël arrive-t-il toujours quand les magasins sont bondés? Paulo Vincente</t>
  </si>
  <si>
    <t>La nudité est une absence de vêtements qui ne manque pas d'effets. Noctuel</t>
  </si>
  <si>
    <t>Écouter, c'est écouter l'absence de son. Regarder, c'est regarder l'absence de forme. Sagesse zen</t>
  </si>
  <si>
    <t>Il y a des gens qui arrivent à joindre l'inutile au désagréable. Philippe Geluck - Ma langue au chat</t>
  </si>
  <si>
    <t>Le couteau vaut peu contre l'esprit. Michel de L'Hospital</t>
  </si>
  <si>
    <t>Le bonheur est si fragile qu'on risque de le perdre rien qu'en en parlant. Jules Lemaître</t>
  </si>
  <si>
    <t>Un ami est un homme devant lequel on peut penser à haute voix. Ralph Waldo Emerson</t>
  </si>
  <si>
    <t>On ne doit pas plus exhiber sa culture que ses biceps. Il faut qu'elle saille sous la phrase comme les muscles sous le vêtement. Fernand Vandérem</t>
  </si>
  <si>
    <t>Ce n'est pas la lumière qui manque à notre regard, c'est notre regard qui manque de lumière. Gustave Thibon</t>
  </si>
  <si>
    <t>Pas d'aile, pas d'oiseau, pas de vent, mais la nuit, rien que le battement d'une absence de bruit. Eugène Guillevic</t>
  </si>
  <si>
    <t>Je bois au beau sexe des deux hémisphères. - Et moi, je bois aux deux hémisphères du beau sexe ! Marquis de Bièvre</t>
  </si>
  <si>
    <t>Qu'on m'arrache le cœur, il germerait encore. Henri Pichette - Odes à chacun</t>
  </si>
  <si>
    <t>Nous trouverons un chemin... ou nous en créerons un. Hannibal - Phrase historique prononcée lors de La Traversée des Alpes-212 av.JC</t>
  </si>
  <si>
    <t>Nul châtiment n'est pire que le remords. Sénèque</t>
  </si>
  <si>
    <t>Il y a des paroles qui portent plus loin que le vent. Suzie Murray - Extrait de La Mère morte</t>
  </si>
  <si>
    <t>La tristesse est un pays. Quand on est dans la tristesse, on ne peut être ni à la plage ni à la campagne. Christine Orban</t>
  </si>
  <si>
    <t>La pensée se glace en se traduisant en phrases. Gérard de Nerval</t>
  </si>
  <si>
    <t>Les fonctionnaires sont un petit peu comme les livres d'une bibliothèque. Ce sont les plus hauts placés qui servent le moins. Paul Masson</t>
  </si>
  <si>
    <t>Ce qui distingue l'homme de la bête, ce n'est pas l'intelligence, c'est la faculté d'espérer. André Kédros</t>
  </si>
  <si>
    <t>La rivière n’atteindrait jamais la mer si les berges ne la contraignaient. Rabindranàth Tagore</t>
  </si>
  <si>
    <t>Le monde peut fort bien se passer de littérature. Mais il peut se passer de l'homme encore mieux. Jean-Paul Sartre</t>
  </si>
  <si>
    <t>L'art ne fait que des vers, le cœur seul est poète. André Chénier</t>
  </si>
  <si>
    <t>Comment penser le monde si on ne sait pas le rêver ? Denis Roche</t>
  </si>
  <si>
    <t>Une fois qu'on a passé les bornes, il n'y a plus de limites. Alphonse Allais</t>
  </si>
  <si>
    <t>La société est divisée en deux classes : ceux qui ont plus de dîners que d'appétit et ceux qui ont plus d'appétit que de dîners. Chamfort</t>
  </si>
  <si>
    <t>Le silence de la nuit est le lac le plus profond de la terre. Dominique Rolin</t>
  </si>
  <si>
    <t>Le soleil ne se lève que pour celui qui va à sa rencontre. Henri Le Saux</t>
  </si>
  <si>
    <t>La fidélité, c'est quand l'amour est plus fort que l'instinct. Paul Carvel</t>
  </si>
  <si>
    <t>Neuf personnes sur dix aiment le chocolat; la dixième ment. John G. Tullius</t>
  </si>
  <si>
    <t>Le monde conserve encore assez de beauté pour en garder l'espérance. André Langevin</t>
  </si>
  <si>
    <t>Ceux qui pensent à tout n'oublient rien et ceux qui ne pensent à rien font de même puisque ne pensant à rien ils n'ont rien à oublier. Pierre Dac</t>
  </si>
  <si>
    <t>Commettre au moins une folie par an pour ne pas devenir fou. Vicente Huidobro</t>
  </si>
  <si>
    <t>La première chose que je regarde chez un homme, c'est sa femme. Catherine Lara</t>
  </si>
  <si>
    <t>Chaque jour il faut danser, fût-ce seulement par la pensée. Nahman de Braslaw</t>
  </si>
  <si>
    <t>La conscience? Elle n'empêche jamais de commettre un péché. Elle empêche seulement d'en jouir en paix! Théodore Dreiser</t>
  </si>
  <si>
    <r>
      <t>É</t>
    </r>
    <r>
      <rPr>
        <sz val="12"/>
        <rFont val="Times New Roman"/>
        <family val="1"/>
      </rPr>
      <t>lever très haut le débat est une façon élégante de le perdre de vue. Grégoire Lacroix</t>
    </r>
  </si>
  <si>
    <t>Pourquoi dit-on que les murs ont des oreilles, alors que c'est aux portes que l'on écoute? La Robertie</t>
  </si>
  <si>
    <t>Les nations, comme les hommes, meurent d'imperceptibles impolitesses. Jean Giraudoux</t>
  </si>
  <si>
    <t>Faire la moitié du travail. Le reste se fera tout seul. Jean Cocteau</t>
  </si>
  <si>
    <t>Le tango : une pensée triste qui se danse. Ernesto Sabato - Extrait de Tango</t>
  </si>
  <si>
    <t>Que vaut la sincérité du témoin, quand c'est l'exactitude du témoignage qui importe? Pierre Billon</t>
  </si>
  <si>
    <t>La bouche garde le silence pour écouter parler le cœur. Alfred de Musset</t>
  </si>
  <si>
    <r>
      <rPr>
        <sz val="12"/>
        <rFont val="Arial"/>
        <family val="2"/>
      </rPr>
      <t>E</t>
    </r>
    <r>
      <rPr>
        <sz val="12"/>
        <rFont val="Times New Roman"/>
        <family val="1"/>
      </rPr>
      <t>ternité est l’anagramme d’étreinte. Henry de Montherlant</t>
    </r>
  </si>
  <si>
    <t>Auguste</t>
  </si>
  <si>
    <t>Calendrier année</t>
  </si>
  <si>
    <t>January</t>
  </si>
  <si>
    <t>February</t>
  </si>
  <si>
    <t>Fr</t>
  </si>
  <si>
    <t>Mo</t>
  </si>
  <si>
    <t>Tu</t>
  </si>
  <si>
    <t>We</t>
  </si>
  <si>
    <t>Th</t>
  </si>
  <si>
    <t>Sa</t>
  </si>
  <si>
    <t>Su</t>
  </si>
  <si>
    <t>Calendar for year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</si>
  <si>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</si>
  <si>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</si>
  <si>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</si>
  <si>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</si>
  <si>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</si>
  <si>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</si>
  <si>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</si>
  <si>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</si>
  <si>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</si>
  <si>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</si>
  <si>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Monday</t>
  </si>
  <si>
    <t>Tuesday</t>
  </si>
  <si>
    <t>Thursday</t>
  </si>
  <si>
    <t>Vendredi</t>
  </si>
  <si>
    <t>Samedi</t>
  </si>
  <si>
    <t>Dimanche</t>
  </si>
  <si>
    <t>Saturday</t>
  </si>
  <si>
    <t>Sunday</t>
  </si>
  <si>
    <t>Lundi</t>
  </si>
  <si>
    <t>Mardi</t>
  </si>
  <si>
    <t>Mercredi</t>
  </si>
  <si>
    <t>Jeudi</t>
  </si>
  <si>
    <t>Fête à rechercher  :</t>
  </si>
  <si>
    <t>29/2</t>
  </si>
  <si>
    <t>Prénom</t>
  </si>
  <si>
    <t>Date</t>
  </si>
  <si>
    <t>N° prénom</t>
  </si>
  <si>
    <t>N° date</t>
  </si>
  <si>
    <t>Barnard</t>
  </si>
  <si>
    <t>Richard</t>
  </si>
  <si>
    <t>Isidore</t>
  </si>
  <si>
    <t>Irène</t>
  </si>
  <si>
    <t xml:space="preserve">N° du mois </t>
  </si>
  <si>
    <t>N° mois</t>
  </si>
  <si>
    <t xml:space="preserve">                                   </t>
  </si>
  <si>
    <r>
      <t>L'</t>
    </r>
    <r>
      <rPr>
        <sz val="12"/>
        <rFont val="Calibri"/>
        <family val="2"/>
      </rPr>
      <t>œ</t>
    </r>
    <r>
      <rPr>
        <sz val="12"/>
        <rFont val="Times New Roman"/>
        <family val="1"/>
      </rPr>
      <t>uvre qu'on portait en soi paraît toujours plus belle que celle qu'on a faite. Alphonse Daudet</t>
    </r>
  </si>
  <si>
    <t>Odile Aubert - http://www.saintpauldevence.info/leprof2.0/</t>
  </si>
  <si>
    <t>Anniversaires / Fêtes</t>
  </si>
  <si>
    <t>Surtout ne pas supprimer cette feuille de calcul !</t>
  </si>
  <si>
    <t>Friday</t>
  </si>
  <si>
    <t>Wednesday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</si>
</sst>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[$-F800]dddd\,\ mmmm\ dd\,\ yyyy"/>
    <numFmt numFmtId="165" formatCode="0;\-0;;@"/>
    <numFmt numFmtId="166" formatCode="dd/mm/yyyy;@"/>
    <numFmt numFmtId="167" formatCode="[$-809]d\ mmmm\ yyyy;@"/>
    <numFmt numFmtId="168" formatCode="[$-409]mmmm\ d\,\ yyyy;@"/>
    <numFmt numFmtId="169" formatCode="yyyy\-mm\-dd;@"/>
    <numFmt numFmtId="170" formatCode="d/m;@"/>
    <numFmt numFmtId="171" formatCode="[$-40C]d\-mmm;@"/>
    <numFmt numFmtId="172" formatCode="[$-40C]mmmmm;@"/>
    <numFmt numFmtId="173" formatCode="[$-40C]mmmmm\-yy;@"/>
    <numFmt numFmtId="174" formatCode="[$-409]mmmmm;@"/>
  </numFmts>
  <fonts count="60" x14ac:knownFonts="1">
    <font>
      <sz val="10"/>
      <name val="MS Sans Serif"/>
    </font>
    <font>
      <sz val="10"/>
      <name val="MS Sans Serif"/>
      <family val="2"/>
    </font>
    <font>
      <sz val="12"/>
      <name val="MS Sans Serif"/>
      <family val="2"/>
    </font>
    <font>
      <u/>
      <sz val="12"/>
      <name val="MS Sans Serif"/>
      <family val="2"/>
    </font>
    <font>
      <sz val="12"/>
      <name val="MS Sans Serif"/>
      <family val="2"/>
    </font>
    <font>
      <sz val="10"/>
      <name val="MS Sans Serif"/>
      <family val="2"/>
    </font>
    <font>
      <b/>
      <sz val="12"/>
      <color indexed="10"/>
      <name val="MS Sans Serif"/>
      <family val="2"/>
    </font>
    <font>
      <sz val="10"/>
      <color indexed="62"/>
      <name val="MS Sans Serif"/>
      <family val="2"/>
    </font>
    <font>
      <sz val="12"/>
      <color indexed="63"/>
      <name val="MS Sans Serif"/>
      <family val="2"/>
    </font>
    <font>
      <sz val="10"/>
      <color indexed="8"/>
      <name val="MS Sans Serif"/>
      <family val="2"/>
    </font>
    <font>
      <b/>
      <sz val="12"/>
      <color indexed="8"/>
      <name val="MS Sans Serif"/>
      <family val="2"/>
    </font>
    <font>
      <sz val="10"/>
      <color indexed="8"/>
      <name val="Kristen ITC"/>
      <family val="4"/>
    </font>
    <font>
      <sz val="22"/>
      <color indexed="8"/>
      <name val="Kristen ITC"/>
      <family val="4"/>
    </font>
    <font>
      <b/>
      <sz val="22"/>
      <color indexed="13"/>
      <name val="Kristen ITC"/>
      <family val="4"/>
    </font>
    <font>
      <b/>
      <sz val="22"/>
      <color indexed="10"/>
      <name val="Kristen ITC"/>
      <family val="4"/>
    </font>
    <font>
      <b/>
      <sz val="22"/>
      <color indexed="56"/>
      <name val="Kristen ITC"/>
      <family val="4"/>
    </font>
    <font>
      <b/>
      <sz val="24"/>
      <color indexed="62"/>
      <name val="Kristen ITC"/>
      <family val="4"/>
    </font>
    <font>
      <b/>
      <sz val="22"/>
      <color indexed="14"/>
      <name val="Kristen ITC"/>
      <family val="4"/>
    </font>
    <font>
      <b/>
      <sz val="22"/>
      <color indexed="10"/>
      <name val="Kristen ITC"/>
      <family val="4"/>
    </font>
    <font>
      <b/>
      <sz val="22"/>
      <color indexed="19"/>
      <name val="Kristen ITC"/>
      <family val="4"/>
    </font>
    <font>
      <b/>
      <sz val="24"/>
      <color indexed="13"/>
      <name val="Kristen ITC"/>
      <family val="4"/>
    </font>
    <font>
      <b/>
      <sz val="22"/>
      <color indexed="12"/>
      <name val="Kristen ITC"/>
      <family val="4"/>
    </font>
    <font>
      <b/>
      <sz val="24"/>
      <color indexed="46"/>
      <name val="Kristen ITC"/>
      <family val="4"/>
    </font>
    <font>
      <b/>
      <sz val="22"/>
      <color indexed="40"/>
      <name val="Kristen ITC"/>
      <family val="4"/>
    </font>
    <font>
      <sz val="11"/>
      <color indexed="8"/>
      <name val="MS Sans Serif"/>
      <family val="2"/>
    </font>
    <font>
      <sz val="48"/>
      <color indexed="23"/>
      <name val="Arial"/>
      <family val="2"/>
    </font>
    <font>
      <sz val="8"/>
      <name val="Helv"/>
    </font>
    <font>
      <sz val="14.5"/>
      <name val="MS Sans Serif"/>
      <family val="2"/>
    </font>
    <font>
      <sz val="12"/>
      <name val="Times New Roman"/>
      <family val="1"/>
    </font>
    <font>
      <sz val="10"/>
      <name val="Arial"/>
      <family val="2"/>
    </font>
    <font>
      <sz val="12"/>
      <name val="Arial"/>
      <family val="2"/>
    </font>
    <font>
      <sz val="11"/>
      <name val="Calibri"/>
      <family val="2"/>
    </font>
    <font>
      <u/>
      <sz val="10"/>
      <color theme="10"/>
      <name val="MS Sans Serif"/>
      <family val="2"/>
    </font>
    <font>
      <b/>
      <sz val="12"/>
      <color rgb="FFC00000"/>
      <name val="MS Sans Serif"/>
      <family val="2"/>
    </font>
    <font>
      <sz val="11"/>
      <color rgb="FFC00000"/>
      <name val="MS Sans Serif"/>
      <family val="2"/>
    </font>
    <font>
      <sz val="48"/>
      <color theme="1" tint="0.499984740745262"/>
      <name val="Arial"/>
      <family val="2"/>
    </font>
    <font>
      <sz val="14"/>
      <color theme="1" tint="0.499984740745262"/>
      <name val="Arial"/>
      <family val="2"/>
    </font>
    <font>
      <sz val="10"/>
      <color theme="5" tint="-0.249977111117893"/>
      <name val="MS Sans Serif"/>
      <family val="2"/>
    </font>
    <font>
      <sz val="14"/>
      <color theme="5" tint="-0.249977111117893"/>
      <name val="Arial"/>
      <family val="2"/>
    </font>
    <font>
      <i/>
      <sz val="12"/>
      <color theme="5" tint="-0.249977111117893"/>
      <name val="Arial"/>
      <family val="2"/>
    </font>
    <font>
      <sz val="26"/>
      <color theme="0"/>
      <name val="Kristen ITC"/>
      <family val="4"/>
    </font>
    <font>
      <sz val="24"/>
      <color theme="0"/>
      <name val="Kristen ITC"/>
      <family val="4"/>
    </font>
    <font>
      <sz val="11"/>
      <color theme="0"/>
      <name val="MS Sans Serif"/>
    </font>
    <font>
      <sz val="12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color theme="0"/>
      <name val="MS Sans Serif"/>
      <family val="2"/>
    </font>
    <font>
      <sz val="70"/>
      <color theme="4" tint="-0.249977111117893"/>
      <name val="Kristen ITC"/>
      <family val="4"/>
    </font>
    <font>
      <sz val="54"/>
      <color theme="4" tint="-0.249977111117893"/>
      <name val="Kristen ITC"/>
      <family val="4"/>
    </font>
    <font>
      <sz val="10"/>
      <color theme="1"/>
      <name val="MS Sans Serif"/>
      <family val="2"/>
    </font>
    <font>
      <b/>
      <sz val="12"/>
      <color theme="1"/>
      <name val="MS Sans Serif"/>
      <family val="2"/>
    </font>
    <font>
      <sz val="11"/>
      <name val="MS Sans Serif"/>
      <family val="2"/>
    </font>
    <font>
      <sz val="10"/>
      <color rgb="FFC00000"/>
      <name val="MS Sans Serif"/>
      <family val="2"/>
    </font>
    <font>
      <sz val="11"/>
      <color theme="1"/>
      <name val="MS Sans Serif"/>
      <family val="2"/>
    </font>
    <font>
      <sz val="12"/>
      <color rgb="FFC00000"/>
      <name val="MS Sans Serif"/>
      <family val="2"/>
    </font>
    <font>
      <sz val="12"/>
      <color theme="1"/>
      <name val="MS Sans Serif"/>
      <family val="2"/>
    </font>
    <font>
      <sz val="10"/>
      <name val="MS Sans Serif"/>
    </font>
    <font>
      <sz val="16"/>
      <name val="Arial"/>
      <family val="2"/>
    </font>
    <font>
      <sz val="11"/>
      <name val="Arial"/>
      <family val="2"/>
    </font>
    <font>
      <sz val="12"/>
      <name val="Calibri"/>
      <family val="2"/>
    </font>
    <font>
      <sz val="11"/>
      <name val="MS Sans Serif"/>
    </font>
  </fonts>
  <fills count="2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808000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rgb="FF9966FF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33CC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theme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theme="0"/>
      </left>
      <right/>
      <top style="thick">
        <color theme="0"/>
      </top>
      <bottom/>
      <diagonal/>
    </border>
    <border>
      <left/>
      <right/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70">
    <xf numFmtId="0" fontId="0" fillId="0" borderId="0" xfId="0"/>
    <xf numFmtId="165" fontId="9" fillId="0" borderId="0" xfId="0" applyNumberFormat="1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43" fillId="0" borderId="0" xfId="0" applyFont="1" applyAlignment="1" applyProtection="1">
      <alignment horizontal="center"/>
      <protection locked="0"/>
    </xf>
    <xf numFmtId="0" fontId="43" fillId="0" borderId="0" xfId="0" applyFont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/>
      <protection locked="0"/>
    </xf>
    <xf numFmtId="0" fontId="33" fillId="0" borderId="5" xfId="0" applyFon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right"/>
      <protection locked="0"/>
    </xf>
    <xf numFmtId="164" fontId="0" fillId="0" borderId="0" xfId="0" applyNumberFormat="1" applyAlignment="1" applyProtection="1">
      <alignment horizontal="center"/>
      <protection locked="0"/>
    </xf>
    <xf numFmtId="0" fontId="29" fillId="0" borderId="0" xfId="0" applyFont="1" applyAlignment="1" applyProtection="1">
      <alignment vertical="center"/>
      <protection locked="0"/>
    </xf>
    <xf numFmtId="0" fontId="37" fillId="0" borderId="0" xfId="0" applyFont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9" fillId="0" borderId="0" xfId="0" applyFont="1" applyProtection="1">
      <protection locked="0"/>
    </xf>
    <xf numFmtId="0" fontId="0" fillId="0" borderId="0" xfId="0" applyProtection="1">
      <protection locked="0"/>
    </xf>
    <xf numFmtId="0" fontId="0" fillId="3" borderId="0" xfId="0" applyFill="1" applyProtection="1">
      <protection locked="0"/>
    </xf>
    <xf numFmtId="0" fontId="28" fillId="0" borderId="0" xfId="0" applyFont="1" applyAlignment="1" applyProtection="1">
      <alignment vertical="center"/>
      <protection locked="0"/>
    </xf>
    <xf numFmtId="0" fontId="0" fillId="3" borderId="0" xfId="0" applyFill="1" applyAlignment="1" applyProtection="1">
      <alignment horizontal="center"/>
      <protection locked="0"/>
    </xf>
    <xf numFmtId="164" fontId="0" fillId="0" borderId="0" xfId="0" applyNumberFormat="1" applyAlignment="1" applyProtection="1">
      <alignment horizontal="center" vertical="center"/>
      <protection locked="0"/>
    </xf>
    <xf numFmtId="165" fontId="11" fillId="0" borderId="0" xfId="0" applyNumberFormat="1" applyFont="1" applyAlignment="1" applyProtection="1">
      <alignment horizontal="center" vertical="center"/>
      <protection locked="0"/>
    </xf>
    <xf numFmtId="165" fontId="10" fillId="0" borderId="5" xfId="0" applyNumberFormat="1" applyFont="1" applyBorder="1" applyAlignment="1" applyProtection="1">
      <alignment horizontal="center"/>
      <protection locked="0"/>
    </xf>
    <xf numFmtId="165" fontId="33" fillId="0" borderId="5" xfId="0" applyNumberFormat="1" applyFont="1" applyBorder="1" applyAlignment="1" applyProtection="1">
      <alignment horizontal="center"/>
      <protection locked="0"/>
    </xf>
    <xf numFmtId="165" fontId="9" fillId="0" borderId="0" xfId="0" applyNumberFormat="1" applyFont="1" applyProtection="1">
      <protection locked="0"/>
    </xf>
    <xf numFmtId="165" fontId="12" fillId="0" borderId="0" xfId="0" applyNumberFormat="1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left"/>
      <protection locked="0"/>
    </xf>
    <xf numFmtId="0" fontId="4" fillId="0" borderId="0" xfId="0" applyFont="1" applyAlignment="1" applyProtection="1">
      <alignment textRotation="90"/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center" textRotation="90"/>
      <protection locked="0"/>
    </xf>
    <xf numFmtId="0" fontId="0" fillId="0" borderId="0" xfId="0" applyAlignment="1" applyProtection="1">
      <alignment horizontal="right"/>
      <protection locked="0"/>
    </xf>
    <xf numFmtId="0" fontId="30" fillId="0" borderId="0" xfId="0" applyFont="1" applyAlignment="1" applyProtection="1">
      <alignment vertical="center"/>
      <protection locked="0"/>
    </xf>
    <xf numFmtId="0" fontId="31" fillId="0" borderId="0" xfId="0" applyFont="1" applyProtection="1">
      <protection locked="0"/>
    </xf>
    <xf numFmtId="0" fontId="1" fillId="3" borderId="0" xfId="0" applyFont="1" applyFill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43" fillId="0" borderId="0" xfId="0" applyFont="1" applyAlignment="1">
      <alignment horizontal="center"/>
    </xf>
    <xf numFmtId="0" fontId="4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/>
    <xf numFmtId="0" fontId="12" fillId="0" borderId="0" xfId="0" applyFont="1" applyAlignment="1">
      <alignment horizontal="center" vertical="center"/>
    </xf>
    <xf numFmtId="0" fontId="9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3" fillId="0" borderId="0" xfId="0" applyFont="1" applyAlignment="1">
      <alignment horizontal="right"/>
    </xf>
    <xf numFmtId="0" fontId="43" fillId="0" borderId="0" xfId="0" applyFont="1" applyAlignment="1">
      <alignment horizontal="right" vertical="center"/>
    </xf>
    <xf numFmtId="0" fontId="1" fillId="3" borderId="0" xfId="0" applyFont="1" applyFill="1" applyAlignment="1">
      <alignment horizontal="center"/>
    </xf>
    <xf numFmtId="0" fontId="0" fillId="0" borderId="0" xfId="0" applyAlignment="1" applyProtection="1">
      <alignment horizontal="center"/>
      <protection hidden="1"/>
    </xf>
    <xf numFmtId="0" fontId="43" fillId="0" borderId="0" xfId="0" applyFont="1" applyAlignment="1" applyProtection="1">
      <alignment horizontal="center"/>
      <protection hidden="1"/>
    </xf>
    <xf numFmtId="0" fontId="43" fillId="0" borderId="0" xfId="0" applyFont="1" applyAlignment="1" applyProtection="1">
      <alignment horizontal="center" vertical="center"/>
      <protection hidden="1"/>
    </xf>
    <xf numFmtId="0" fontId="10" fillId="0" borderId="5" xfId="0" applyFont="1" applyBorder="1" applyAlignment="1" applyProtection="1">
      <alignment horizontal="center"/>
      <protection hidden="1"/>
    </xf>
    <xf numFmtId="0" fontId="33" fillId="0" borderId="5" xfId="0" applyFont="1" applyBorder="1" applyAlignment="1" applyProtection="1">
      <alignment horizontal="center"/>
      <protection hidden="1"/>
    </xf>
    <xf numFmtId="14" fontId="27" fillId="0" borderId="0" xfId="0" applyNumberFormat="1" applyFont="1" applyAlignment="1" applyProtection="1">
      <alignment horizontal="center"/>
      <protection hidden="1"/>
    </xf>
    <xf numFmtId="0" fontId="0" fillId="0" borderId="0" xfId="0" applyAlignment="1" applyProtection="1">
      <alignment horizontal="center" vertical="center"/>
      <protection hidden="1"/>
    </xf>
    <xf numFmtId="164" fontId="44" fillId="16" borderId="0" xfId="0" applyNumberFormat="1" applyFont="1" applyFill="1" applyAlignment="1" applyProtection="1">
      <alignment horizontal="center" vertical="center"/>
      <protection hidden="1"/>
    </xf>
    <xf numFmtId="0" fontId="44" fillId="16" borderId="0" xfId="0" applyFont="1" applyFill="1" applyAlignment="1" applyProtection="1">
      <alignment horizontal="center" vertical="center"/>
      <protection hidden="1"/>
    </xf>
    <xf numFmtId="0" fontId="45" fillId="16" borderId="0" xfId="0" applyFont="1" applyFill="1" applyAlignment="1" applyProtection="1">
      <alignment horizontal="center"/>
      <protection hidden="1"/>
    </xf>
    <xf numFmtId="164" fontId="44" fillId="22" borderId="0" xfId="0" applyNumberFormat="1" applyFont="1" applyFill="1" applyAlignment="1" applyProtection="1">
      <alignment horizontal="center" vertical="center"/>
      <protection hidden="1"/>
    </xf>
    <xf numFmtId="0" fontId="44" fillId="22" borderId="0" xfId="0" applyFont="1" applyFill="1" applyAlignment="1" applyProtection="1">
      <alignment horizontal="center" vertical="center"/>
      <protection hidden="1"/>
    </xf>
    <xf numFmtId="0" fontId="45" fillId="22" borderId="0" xfId="0" applyFont="1" applyFill="1" applyAlignment="1" applyProtection="1">
      <alignment horizontal="center"/>
      <protection hidden="1"/>
    </xf>
    <xf numFmtId="0" fontId="0" fillId="4" borderId="0" xfId="0" applyFill="1" applyAlignment="1" applyProtection="1">
      <alignment horizontal="center"/>
      <protection hidden="1"/>
    </xf>
    <xf numFmtId="164" fontId="0" fillId="0" borderId="0" xfId="0" applyNumberFormat="1" applyAlignment="1" applyProtection="1">
      <alignment horizontal="center"/>
      <protection hidden="1"/>
    </xf>
    <xf numFmtId="1" fontId="0" fillId="0" borderId="0" xfId="0" applyNumberFormat="1" applyAlignment="1" applyProtection="1">
      <alignment horizontal="center" vertical="center"/>
      <protection hidden="1"/>
    </xf>
    <xf numFmtId="164" fontId="44" fillId="15" borderId="0" xfId="0" applyNumberFormat="1" applyFont="1" applyFill="1" applyAlignment="1" applyProtection="1">
      <alignment horizontal="center" vertical="center"/>
      <protection hidden="1"/>
    </xf>
    <xf numFmtId="0" fontId="44" fillId="15" borderId="0" xfId="0" applyFont="1" applyFill="1" applyAlignment="1" applyProtection="1">
      <alignment horizontal="center" vertical="center"/>
      <protection hidden="1"/>
    </xf>
    <xf numFmtId="0" fontId="45" fillId="15" borderId="0" xfId="0" applyFont="1" applyFill="1" applyAlignment="1" applyProtection="1">
      <alignment horizontal="center"/>
      <protection hidden="1"/>
    </xf>
    <xf numFmtId="0" fontId="0" fillId="0" borderId="0" xfId="0" applyAlignment="1" applyProtection="1">
      <alignment horizontal="left"/>
      <protection hidden="1"/>
    </xf>
    <xf numFmtId="164" fontId="44" fillId="14" borderId="0" xfId="0" applyNumberFormat="1" applyFont="1" applyFill="1" applyAlignment="1" applyProtection="1">
      <alignment horizontal="center" vertical="center"/>
      <protection hidden="1"/>
    </xf>
    <xf numFmtId="0" fontId="44" fillId="14" borderId="0" xfId="0" applyFont="1" applyFill="1" applyAlignment="1" applyProtection="1">
      <alignment horizontal="center" vertical="center"/>
      <protection hidden="1"/>
    </xf>
    <xf numFmtId="0" fontId="45" fillId="14" borderId="0" xfId="0" applyFont="1" applyFill="1" applyAlignment="1" applyProtection="1">
      <alignment horizontal="center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11" fillId="0" borderId="0" xfId="0" applyFont="1" applyAlignment="1" applyProtection="1">
      <alignment vertical="center"/>
      <protection hidden="1"/>
    </xf>
    <xf numFmtId="164" fontId="44" fillId="23" borderId="0" xfId="0" applyNumberFormat="1" applyFont="1" applyFill="1" applyAlignment="1" applyProtection="1">
      <alignment horizontal="center" vertical="center"/>
      <protection hidden="1"/>
    </xf>
    <xf numFmtId="0" fontId="44" fillId="23" borderId="0" xfId="0" applyFont="1" applyFill="1" applyAlignment="1" applyProtection="1">
      <alignment horizontal="center" vertical="center"/>
      <protection hidden="1"/>
    </xf>
    <xf numFmtId="0" fontId="42" fillId="23" borderId="0" xfId="0" applyFont="1" applyFill="1" applyAlignment="1" applyProtection="1">
      <alignment horizontal="center"/>
      <protection hidden="1"/>
    </xf>
    <xf numFmtId="0" fontId="10" fillId="0" borderId="0" xfId="0" applyFont="1" applyAlignment="1" applyProtection="1">
      <alignment horizontal="center"/>
      <protection hidden="1"/>
    </xf>
    <xf numFmtId="0" fontId="6" fillId="0" borderId="0" xfId="0" applyFont="1" applyAlignment="1" applyProtection="1">
      <alignment horizontal="center"/>
      <protection hidden="1"/>
    </xf>
    <xf numFmtId="0" fontId="9" fillId="0" borderId="0" xfId="0" applyFont="1" applyAlignment="1" applyProtection="1">
      <alignment horizontal="center"/>
      <protection hidden="1"/>
    </xf>
    <xf numFmtId="0" fontId="9" fillId="0" borderId="0" xfId="0" applyFont="1" applyProtection="1">
      <protection hidden="1"/>
    </xf>
    <xf numFmtId="164" fontId="44" fillId="24" borderId="0" xfId="0" applyNumberFormat="1" applyFont="1" applyFill="1" applyAlignment="1" applyProtection="1">
      <alignment horizontal="center" vertical="center"/>
      <protection hidden="1"/>
    </xf>
    <xf numFmtId="0" fontId="44" fillId="24" borderId="0" xfId="0" applyFont="1" applyFill="1" applyAlignment="1" applyProtection="1">
      <alignment horizontal="center" vertical="center"/>
      <protection hidden="1"/>
    </xf>
    <xf numFmtId="0" fontId="45" fillId="24" borderId="0" xfId="0" applyFont="1" applyFill="1" applyAlignment="1" applyProtection="1">
      <alignment horizontal="center"/>
      <protection hidden="1"/>
    </xf>
    <xf numFmtId="164" fontId="44" fillId="21" borderId="0" xfId="0" applyNumberFormat="1" applyFont="1" applyFill="1" applyAlignment="1" applyProtection="1">
      <alignment horizontal="center" vertical="center"/>
      <protection hidden="1"/>
    </xf>
    <xf numFmtId="0" fontId="44" fillId="21" borderId="0" xfId="0" applyFont="1" applyFill="1" applyAlignment="1" applyProtection="1">
      <alignment horizontal="center" vertical="center"/>
      <protection hidden="1"/>
    </xf>
    <xf numFmtId="0" fontId="45" fillId="21" borderId="0" xfId="0" applyFont="1" applyFill="1" applyAlignment="1" applyProtection="1">
      <alignment horizontal="center"/>
      <protection hidden="1"/>
    </xf>
    <xf numFmtId="164" fontId="44" fillId="25" borderId="0" xfId="0" applyNumberFormat="1" applyFont="1" applyFill="1" applyAlignment="1" applyProtection="1">
      <alignment horizontal="center" vertical="center"/>
      <protection hidden="1"/>
    </xf>
    <xf numFmtId="0" fontId="44" fillId="25" borderId="0" xfId="0" applyFont="1" applyFill="1" applyAlignment="1" applyProtection="1">
      <alignment horizontal="center" vertical="center"/>
      <protection hidden="1"/>
    </xf>
    <xf numFmtId="0" fontId="45" fillId="25" borderId="0" xfId="0" applyFont="1" applyFill="1" applyAlignment="1" applyProtection="1">
      <alignment horizontal="center"/>
      <protection hidden="1"/>
    </xf>
    <xf numFmtId="164" fontId="44" fillId="17" borderId="0" xfId="0" applyNumberFormat="1" applyFont="1" applyFill="1" applyAlignment="1" applyProtection="1">
      <alignment horizontal="center" vertical="center"/>
      <protection hidden="1"/>
    </xf>
    <xf numFmtId="0" fontId="44" fillId="17" borderId="0" xfId="0" applyFont="1" applyFill="1" applyAlignment="1" applyProtection="1">
      <alignment horizontal="center" vertical="center"/>
      <protection hidden="1"/>
    </xf>
    <xf numFmtId="0" fontId="45" fillId="17" borderId="0" xfId="0" applyFont="1" applyFill="1" applyAlignment="1" applyProtection="1">
      <alignment horizontal="center"/>
      <protection hidden="1"/>
    </xf>
    <xf numFmtId="164" fontId="44" fillId="18" borderId="0" xfId="0" applyNumberFormat="1" applyFont="1" applyFill="1" applyAlignment="1" applyProtection="1">
      <alignment horizontal="center" vertical="center"/>
      <protection hidden="1"/>
    </xf>
    <xf numFmtId="0" fontId="44" fillId="18" borderId="0" xfId="0" applyFont="1" applyFill="1" applyAlignment="1" applyProtection="1">
      <alignment horizontal="center" vertical="center"/>
      <protection hidden="1"/>
    </xf>
    <xf numFmtId="0" fontId="45" fillId="18" borderId="0" xfId="0" applyFont="1" applyFill="1" applyAlignment="1" applyProtection="1">
      <alignment horizontal="center"/>
      <protection hidden="1"/>
    </xf>
    <xf numFmtId="164" fontId="44" fillId="19" borderId="0" xfId="0" applyNumberFormat="1" applyFont="1" applyFill="1" applyAlignment="1" applyProtection="1">
      <alignment horizontal="center" vertical="center"/>
      <protection hidden="1"/>
    </xf>
    <xf numFmtId="0" fontId="44" fillId="19" borderId="0" xfId="0" applyFont="1" applyFill="1" applyAlignment="1" applyProtection="1">
      <alignment horizontal="center" vertical="center"/>
      <protection hidden="1"/>
    </xf>
    <xf numFmtId="0" fontId="45" fillId="19" borderId="0" xfId="0" applyFont="1" applyFill="1" applyAlignment="1" applyProtection="1">
      <alignment horizontal="center"/>
      <protection hidden="1"/>
    </xf>
    <xf numFmtId="164" fontId="43" fillId="0" borderId="0" xfId="0" applyNumberFormat="1" applyFont="1" applyAlignment="1" applyProtection="1">
      <alignment horizontal="center" vertical="center"/>
      <protection hidden="1"/>
    </xf>
    <xf numFmtId="0" fontId="24" fillId="0" borderId="0" xfId="0" applyFont="1" applyAlignment="1" applyProtection="1">
      <alignment horizontal="center"/>
      <protection hidden="1"/>
    </xf>
    <xf numFmtId="0" fontId="34" fillId="0" borderId="0" xfId="0" applyFont="1" applyAlignment="1" applyProtection="1">
      <alignment horizontal="center"/>
      <protection hidden="1"/>
    </xf>
    <xf numFmtId="165" fontId="24" fillId="0" borderId="0" xfId="0" applyNumberFormat="1" applyFont="1" applyAlignment="1" applyProtection="1">
      <alignment horizontal="center"/>
      <protection hidden="1"/>
    </xf>
    <xf numFmtId="165" fontId="34" fillId="0" borderId="0" xfId="0" applyNumberFormat="1" applyFont="1" applyAlignment="1" applyProtection="1">
      <alignment horizontal="center"/>
      <protection hidden="1"/>
    </xf>
    <xf numFmtId="165" fontId="24" fillId="0" borderId="0" xfId="0" applyNumberFormat="1" applyFont="1" applyProtection="1">
      <protection hidden="1"/>
    </xf>
    <xf numFmtId="165" fontId="9" fillId="0" borderId="0" xfId="0" applyNumberFormat="1" applyFont="1" applyAlignment="1" applyProtection="1">
      <alignment horizontal="center"/>
      <protection hidden="1"/>
    </xf>
    <xf numFmtId="0" fontId="8" fillId="0" borderId="0" xfId="0" applyFont="1" applyAlignment="1" applyProtection="1">
      <alignment horizontal="center"/>
      <protection hidden="1"/>
    </xf>
    <xf numFmtId="0" fontId="49" fillId="0" borderId="5" xfId="0" applyFont="1" applyBorder="1" applyAlignment="1" applyProtection="1">
      <alignment horizontal="center"/>
      <protection locked="0"/>
    </xf>
    <xf numFmtId="0" fontId="29" fillId="26" borderId="0" xfId="0" applyFont="1" applyFill="1" applyAlignment="1" applyProtection="1">
      <alignment vertical="center"/>
      <protection locked="0"/>
    </xf>
    <xf numFmtId="0" fontId="28" fillId="26" borderId="0" xfId="0" applyFont="1" applyFill="1" applyAlignment="1" applyProtection="1">
      <alignment vertical="center"/>
      <protection locked="0"/>
    </xf>
    <xf numFmtId="0" fontId="30" fillId="26" borderId="0" xfId="0" applyFont="1" applyFill="1" applyAlignment="1" applyProtection="1">
      <alignment vertical="center"/>
      <protection locked="0"/>
    </xf>
    <xf numFmtId="0" fontId="31" fillId="26" borderId="0" xfId="0" applyFont="1" applyFill="1" applyProtection="1">
      <protection locked="0"/>
    </xf>
    <xf numFmtId="0" fontId="0" fillId="26" borderId="0" xfId="0" applyFill="1" applyAlignment="1" applyProtection="1">
      <alignment horizontal="center"/>
      <protection locked="0"/>
    </xf>
    <xf numFmtId="165" fontId="50" fillId="0" borderId="0" xfId="0" applyNumberFormat="1" applyFont="1" applyAlignment="1" applyProtection="1">
      <alignment horizontal="center"/>
      <protection hidden="1"/>
    </xf>
    <xf numFmtId="165" fontId="51" fillId="0" borderId="0" xfId="0" applyNumberFormat="1" applyFont="1" applyAlignment="1" applyProtection="1">
      <alignment horizontal="center"/>
      <protection hidden="1"/>
    </xf>
    <xf numFmtId="165" fontId="52" fillId="0" borderId="0" xfId="0" applyNumberFormat="1" applyFont="1" applyAlignment="1" applyProtection="1">
      <alignment horizontal="center"/>
      <protection hidden="1"/>
    </xf>
    <xf numFmtId="165" fontId="48" fillId="0" borderId="0" xfId="0" applyNumberFormat="1" applyFont="1" applyAlignment="1" applyProtection="1">
      <alignment horizontal="center"/>
      <protection hidden="1"/>
    </xf>
    <xf numFmtId="0" fontId="53" fillId="0" borderId="0" xfId="0" applyFont="1" applyAlignment="1" applyProtection="1">
      <alignment horizontal="center"/>
      <protection hidden="1"/>
    </xf>
    <xf numFmtId="0" fontId="54" fillId="0" borderId="0" xfId="0" applyFont="1" applyAlignment="1" applyProtection="1">
      <alignment horizontal="center"/>
      <protection hidden="1"/>
    </xf>
    <xf numFmtId="0" fontId="15" fillId="0" borderId="0" xfId="0" applyFont="1" applyAlignment="1" applyProtection="1">
      <alignment vertical="center"/>
      <protection hidden="1"/>
    </xf>
    <xf numFmtId="1" fontId="10" fillId="0" borderId="0" xfId="0" applyNumberFormat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 vertic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9" fillId="2" borderId="0" xfId="0" applyFont="1" applyFill="1" applyAlignment="1" applyProtection="1">
      <alignment horizontal="center"/>
      <protection hidden="1"/>
    </xf>
    <xf numFmtId="0" fontId="5" fillId="0" borderId="0" xfId="0" applyFont="1" applyAlignment="1" applyProtection="1">
      <alignment horizontal="center"/>
      <protection hidden="1"/>
    </xf>
    <xf numFmtId="164" fontId="0" fillId="0" borderId="0" xfId="0" applyNumberFormat="1" applyAlignment="1" applyProtection="1">
      <alignment horizontal="center" vertical="center"/>
      <protection hidden="1"/>
    </xf>
    <xf numFmtId="0" fontId="56" fillId="0" borderId="0" xfId="1" applyFont="1" applyAlignment="1" applyProtection="1">
      <protection locked="0"/>
    </xf>
    <xf numFmtId="0" fontId="55" fillId="0" borderId="0" xfId="0" applyFont="1" applyAlignment="1" applyProtection="1">
      <alignment horizontal="center"/>
      <protection locked="0"/>
    </xf>
    <xf numFmtId="170" fontId="0" fillId="0" borderId="0" xfId="0" applyNumberFormat="1" applyAlignment="1" applyProtection="1">
      <alignment horizontal="center"/>
      <protection hidden="1"/>
    </xf>
    <xf numFmtId="170" fontId="0" fillId="0" borderId="0" xfId="0" applyNumberFormat="1" applyAlignment="1" applyProtection="1">
      <alignment horizontal="center" vertical="center"/>
      <protection hidden="1"/>
    </xf>
    <xf numFmtId="171" fontId="57" fillId="0" borderId="0" xfId="0" applyNumberFormat="1" applyFont="1" applyAlignment="1" applyProtection="1">
      <alignment horizontal="center"/>
      <protection hidden="1"/>
    </xf>
    <xf numFmtId="171" fontId="57" fillId="0" borderId="0" xfId="0" applyNumberFormat="1" applyFont="1" applyAlignment="1" applyProtection="1">
      <alignment horizontal="center"/>
      <protection locked="0"/>
    </xf>
    <xf numFmtId="0" fontId="26" fillId="6" borderId="9" xfId="0" applyFont="1" applyFill="1" applyBorder="1" applyAlignment="1" applyProtection="1">
      <alignment horizontal="left" vertical="center" wrapText="1"/>
      <protection hidden="1"/>
    </xf>
    <xf numFmtId="0" fontId="26" fillId="6" borderId="9" xfId="0" applyFont="1" applyFill="1" applyBorder="1" applyAlignment="1">
      <alignment horizontal="left" vertical="center" wrapText="1"/>
    </xf>
    <xf numFmtId="0" fontId="26" fillId="7" borderId="9" xfId="0" applyFont="1" applyFill="1" applyBorder="1" applyAlignment="1">
      <alignment horizontal="left" vertical="center" wrapText="1"/>
    </xf>
    <xf numFmtId="0" fontId="26" fillId="8" borderId="9" xfId="0" applyFont="1" applyFill="1" applyBorder="1" applyAlignment="1">
      <alignment horizontal="left" vertical="center" wrapText="1"/>
    </xf>
    <xf numFmtId="0" fontId="26" fillId="9" borderId="9" xfId="0" applyFont="1" applyFill="1" applyBorder="1" applyAlignment="1">
      <alignment horizontal="left" vertical="center" wrapText="1"/>
    </xf>
    <xf numFmtId="0" fontId="26" fillId="10" borderId="9" xfId="0" applyFont="1" applyFill="1" applyBorder="1" applyAlignment="1">
      <alignment horizontal="left" vertical="center" wrapText="1"/>
    </xf>
    <xf numFmtId="0" fontId="26" fillId="4" borderId="9" xfId="0" applyFont="1" applyFill="1" applyBorder="1" applyAlignment="1">
      <alignment horizontal="left" vertical="center" wrapText="1"/>
    </xf>
    <xf numFmtId="0" fontId="26" fillId="11" borderId="9" xfId="0" applyFont="1" applyFill="1" applyBorder="1" applyAlignment="1">
      <alignment horizontal="left" vertical="center" wrapText="1"/>
    </xf>
    <xf numFmtId="0" fontId="26" fillId="12" borderId="9" xfId="0" applyFont="1" applyFill="1" applyBorder="1" applyAlignment="1">
      <alignment horizontal="left" vertical="center" wrapText="1"/>
    </xf>
    <xf numFmtId="0" fontId="26" fillId="13" borderId="9" xfId="0" applyFont="1" applyFill="1" applyBorder="1" applyAlignment="1">
      <alignment horizontal="left" vertical="center" wrapText="1"/>
    </xf>
    <xf numFmtId="0" fontId="26" fillId="3" borderId="9" xfId="0" applyFont="1" applyFill="1" applyBorder="1" applyAlignment="1">
      <alignment horizontal="left" vertical="center" wrapText="1"/>
    </xf>
    <xf numFmtId="0" fontId="26" fillId="5" borderId="9" xfId="0" applyFont="1" applyFill="1" applyBorder="1" applyAlignment="1">
      <alignment horizontal="left" vertical="center" wrapText="1"/>
    </xf>
    <xf numFmtId="172" fontId="9" fillId="0" borderId="0" xfId="0" applyNumberFormat="1" applyFont="1" applyAlignment="1" applyProtection="1">
      <alignment horizontal="center"/>
      <protection hidden="1"/>
    </xf>
    <xf numFmtId="173" fontId="9" fillId="0" borderId="0" xfId="0" applyNumberFormat="1" applyFont="1" applyAlignment="1" applyProtection="1">
      <alignment horizontal="center"/>
      <protection hidden="1"/>
    </xf>
    <xf numFmtId="1" fontId="0" fillId="27" borderId="0" xfId="0" applyNumberFormat="1" applyFill="1" applyAlignment="1" applyProtection="1">
      <alignment horizontal="center"/>
      <protection hidden="1"/>
    </xf>
    <xf numFmtId="1" fontId="0" fillId="0" borderId="0" xfId="0" applyNumberFormat="1" applyAlignment="1" applyProtection="1">
      <alignment horizontal="center"/>
      <protection hidden="1"/>
    </xf>
    <xf numFmtId="0" fontId="9" fillId="27" borderId="0" xfId="0" applyFont="1" applyFill="1" applyAlignment="1" applyProtection="1">
      <alignment horizontal="center"/>
      <protection hidden="1"/>
    </xf>
    <xf numFmtId="0" fontId="28" fillId="0" borderId="0" xfId="0" applyFont="1" applyProtection="1">
      <protection locked="0"/>
    </xf>
    <xf numFmtId="170" fontId="0" fillId="0" borderId="0" xfId="0" applyNumberFormat="1" applyAlignment="1">
      <alignment horizontal="center"/>
    </xf>
    <xf numFmtId="170" fontId="0" fillId="0" borderId="0" xfId="0" applyNumberFormat="1" applyAlignment="1" applyProtection="1">
      <alignment horizontal="center"/>
      <protection locked="0"/>
    </xf>
    <xf numFmtId="0" fontId="10" fillId="0" borderId="0" xfId="0" applyFont="1" applyProtection="1">
      <protection hidden="1"/>
    </xf>
    <xf numFmtId="170" fontId="9" fillId="0" borderId="0" xfId="0" applyNumberFormat="1" applyFont="1" applyAlignment="1">
      <alignment horizontal="center"/>
    </xf>
    <xf numFmtId="165" fontId="24" fillId="0" borderId="10" xfId="0" applyNumberFormat="1" applyFont="1" applyBorder="1" applyAlignment="1" applyProtection="1">
      <alignment horizontal="center"/>
      <protection hidden="1"/>
    </xf>
    <xf numFmtId="165" fontId="24" fillId="0" borderId="11" xfId="0" applyNumberFormat="1" applyFont="1" applyBorder="1" applyAlignment="1" applyProtection="1">
      <alignment horizontal="center"/>
      <protection hidden="1"/>
    </xf>
    <xf numFmtId="165" fontId="24" fillId="0" borderId="12" xfId="0" applyNumberFormat="1" applyFont="1" applyBorder="1" applyAlignment="1" applyProtection="1">
      <alignment horizontal="center"/>
      <protection hidden="1"/>
    </xf>
    <xf numFmtId="1" fontId="2" fillId="0" borderId="0" xfId="0" applyNumberFormat="1" applyFont="1" applyAlignment="1">
      <alignment horizontal="center"/>
    </xf>
    <xf numFmtId="1" fontId="0" fillId="0" borderId="0" xfId="0" applyNumberFormat="1" applyAlignment="1" applyProtection="1">
      <alignment horizontal="center"/>
      <protection locked="0"/>
    </xf>
    <xf numFmtId="1" fontId="2" fillId="0" borderId="0" xfId="0" applyNumberFormat="1" applyFont="1" applyAlignment="1">
      <alignment horizontal="right"/>
    </xf>
    <xf numFmtId="1" fontId="24" fillId="0" borderId="0" xfId="0" applyNumberFormat="1" applyFont="1" applyAlignment="1" applyProtection="1">
      <alignment horizontal="center"/>
      <protection hidden="1"/>
    </xf>
    <xf numFmtId="0" fontId="29" fillId="0" borderId="0" xfId="0" applyFont="1"/>
    <xf numFmtId="0" fontId="59" fillId="0" borderId="0" xfId="0" applyFont="1"/>
    <xf numFmtId="0" fontId="2" fillId="0" borderId="16" xfId="0" applyFont="1" applyBorder="1" applyAlignment="1" applyProtection="1">
      <alignment horizontal="right"/>
      <protection locked="0"/>
    </xf>
    <xf numFmtId="0" fontId="2" fillId="0" borderId="17" xfId="0" applyFont="1" applyBorder="1" applyAlignment="1" applyProtection="1">
      <alignment horizontal="right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2" fillId="0" borderId="17" xfId="0" applyFont="1" applyBorder="1" applyAlignment="1" applyProtection="1">
      <alignment horizontal="center"/>
      <protection locked="0"/>
    </xf>
    <xf numFmtId="0" fontId="57" fillId="0" borderId="0" xfId="0" applyFont="1" applyProtection="1">
      <protection locked="0"/>
    </xf>
    <xf numFmtId="165" fontId="39" fillId="0" borderId="0" xfId="0" applyNumberFormat="1" applyFont="1" applyAlignment="1" applyProtection="1">
      <alignment vertical="center" wrapText="1"/>
      <protection locked="0"/>
    </xf>
    <xf numFmtId="0" fontId="22" fillId="0" borderId="0" xfId="0" applyFont="1" applyAlignment="1">
      <alignment horizontal="center" vertical="center"/>
    </xf>
    <xf numFmtId="0" fontId="13" fillId="0" borderId="0" xfId="0" applyFont="1" applyAlignment="1" applyProtection="1">
      <alignment horizontal="center" vertical="center"/>
      <protection hidden="1"/>
    </xf>
    <xf numFmtId="0" fontId="15" fillId="0" borderId="0" xfId="0" applyFont="1" applyAlignment="1" applyProtection="1">
      <alignment horizontal="center" vertical="center"/>
      <protection hidden="1"/>
    </xf>
    <xf numFmtId="0" fontId="16" fillId="0" borderId="0" xfId="0" applyFont="1" applyAlignment="1" applyProtection="1">
      <alignment horizontal="center" vertical="center"/>
      <protection hidden="1"/>
    </xf>
    <xf numFmtId="0" fontId="17" fillId="0" borderId="0" xfId="0" applyFont="1" applyAlignment="1" applyProtection="1">
      <alignment horizontal="center" vertical="center"/>
      <protection hidden="1"/>
    </xf>
    <xf numFmtId="0" fontId="18" fillId="0" borderId="0" xfId="0" applyFont="1" applyAlignment="1" applyProtection="1">
      <alignment horizontal="center" vertical="center"/>
      <protection hidden="1"/>
    </xf>
    <xf numFmtId="0" fontId="23" fillId="0" borderId="0" xfId="0" applyFont="1" applyAlignment="1" applyProtection="1">
      <alignment horizontal="center" vertical="center"/>
      <protection hidden="1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4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horizontal="right" vertical="center"/>
      <protection locked="0"/>
    </xf>
    <xf numFmtId="0" fontId="47" fillId="0" borderId="0" xfId="0" applyFont="1" applyAlignment="1" applyProtection="1">
      <alignment horizontal="right" vertical="center"/>
      <protection locked="0"/>
    </xf>
    <xf numFmtId="1" fontId="41" fillId="22" borderId="0" xfId="0" applyNumberFormat="1" applyFont="1" applyFill="1" applyAlignment="1" applyProtection="1">
      <alignment horizontal="center" vertical="center"/>
      <protection locked="0"/>
    </xf>
    <xf numFmtId="0" fontId="41" fillId="22" borderId="0" xfId="0" applyFont="1" applyFill="1" applyAlignment="1" applyProtection="1">
      <alignment horizontal="center" vertical="center"/>
      <protection locked="0"/>
    </xf>
    <xf numFmtId="0" fontId="41" fillId="15" borderId="0" xfId="0" applyFont="1" applyFill="1" applyAlignment="1" applyProtection="1">
      <alignment horizontal="center" vertical="center"/>
      <protection locked="0"/>
    </xf>
    <xf numFmtId="0" fontId="40" fillId="16" borderId="0" xfId="0" applyFont="1" applyFill="1" applyAlignment="1" applyProtection="1">
      <alignment horizontal="center" vertical="center"/>
      <protection locked="0"/>
    </xf>
    <xf numFmtId="164" fontId="38" fillId="0" borderId="0" xfId="0" applyNumberFormat="1" applyFont="1" applyAlignment="1" applyProtection="1">
      <alignment horizontal="center" vertical="center"/>
      <protection locked="0"/>
    </xf>
    <xf numFmtId="1" fontId="0" fillId="0" borderId="6" xfId="0" applyNumberFormat="1" applyBorder="1" applyAlignment="1" applyProtection="1">
      <alignment horizontal="center"/>
      <protection hidden="1"/>
    </xf>
    <xf numFmtId="1" fontId="0" fillId="0" borderId="7" xfId="0" applyNumberFormat="1" applyBorder="1" applyAlignment="1" applyProtection="1">
      <alignment horizontal="center"/>
      <protection hidden="1"/>
    </xf>
    <xf numFmtId="1" fontId="0" fillId="0" borderId="8" xfId="0" applyNumberFormat="1" applyBorder="1" applyAlignment="1" applyProtection="1">
      <alignment horizontal="center"/>
      <protection hidden="1"/>
    </xf>
    <xf numFmtId="0" fontId="2" fillId="0" borderId="0" xfId="0" applyFont="1" applyAlignment="1" applyProtection="1">
      <alignment horizontal="left"/>
      <protection locked="0"/>
    </xf>
    <xf numFmtId="0" fontId="41" fillId="24" borderId="0" xfId="0" applyFont="1" applyFill="1" applyAlignment="1" applyProtection="1">
      <alignment horizontal="center" vertical="center"/>
      <protection locked="0"/>
    </xf>
    <xf numFmtId="165" fontId="39" fillId="0" borderId="0" xfId="0" applyNumberFormat="1" applyFont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0" fontId="41" fillId="14" borderId="0" xfId="0" applyFont="1" applyFill="1" applyAlignment="1" applyProtection="1">
      <alignment horizontal="center" vertical="center"/>
      <protection locked="0"/>
    </xf>
    <xf numFmtId="1" fontId="0" fillId="0" borderId="1" xfId="0" applyNumberFormat="1" applyBorder="1" applyAlignment="1" applyProtection="1">
      <alignment horizontal="center" vertical="center"/>
      <protection hidden="1"/>
    </xf>
    <xf numFmtId="1" fontId="0" fillId="0" borderId="2" xfId="0" applyNumberFormat="1" applyBorder="1" applyAlignment="1" applyProtection="1">
      <alignment horizontal="center" vertical="center"/>
      <protection hidden="1"/>
    </xf>
    <xf numFmtId="1" fontId="0" fillId="0" borderId="3" xfId="0" applyNumberFormat="1" applyBorder="1" applyAlignment="1" applyProtection="1">
      <alignment horizontal="center" vertical="center"/>
      <protection hidden="1"/>
    </xf>
    <xf numFmtId="0" fontId="0" fillId="0" borderId="2" xfId="0" applyBorder="1" applyAlignment="1" applyProtection="1">
      <alignment horizontal="center" vertical="center"/>
      <protection hidden="1"/>
    </xf>
    <xf numFmtId="0" fontId="0" fillId="0" borderId="3" xfId="0" applyBorder="1" applyAlignment="1" applyProtection="1">
      <alignment horizontal="center" vertical="center"/>
      <protection hidden="1"/>
    </xf>
    <xf numFmtId="0" fontId="0" fillId="0" borderId="6" xfId="0" applyBorder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hidden="1"/>
    </xf>
    <xf numFmtId="0" fontId="0" fillId="0" borderId="8" xfId="0" applyBorder="1" applyAlignment="1" applyProtection="1">
      <alignment horizontal="center"/>
      <protection hidden="1"/>
    </xf>
    <xf numFmtId="0" fontId="41" fillId="23" borderId="0" xfId="0" applyFont="1" applyFill="1" applyAlignment="1" applyProtection="1">
      <alignment horizontal="center" vertical="center"/>
      <protection locked="0"/>
    </xf>
    <xf numFmtId="0" fontId="41" fillId="21" borderId="0" xfId="0" applyFont="1" applyFill="1" applyAlignment="1" applyProtection="1">
      <alignment horizontal="center" vertical="center"/>
      <protection locked="0"/>
    </xf>
    <xf numFmtId="0" fontId="41" fillId="25" borderId="0" xfId="0" applyFont="1" applyFill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/>
      <protection hidden="1"/>
    </xf>
    <xf numFmtId="0" fontId="36" fillId="0" borderId="4" xfId="0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164" fontId="0" fillId="0" borderId="1" xfId="0" applyNumberFormat="1" applyBorder="1" applyAlignment="1" applyProtection="1">
      <alignment horizontal="center"/>
      <protection hidden="1"/>
    </xf>
    <xf numFmtId="164" fontId="0" fillId="0" borderId="2" xfId="0" applyNumberFormat="1" applyBorder="1" applyAlignment="1" applyProtection="1">
      <alignment horizontal="center"/>
      <protection hidden="1"/>
    </xf>
    <xf numFmtId="164" fontId="0" fillId="0" borderId="3" xfId="0" applyNumberFormat="1" applyBorder="1" applyAlignment="1" applyProtection="1">
      <alignment horizontal="center"/>
      <protection hidden="1"/>
    </xf>
    <xf numFmtId="14" fontId="0" fillId="0" borderId="4" xfId="0" applyNumberForma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56" fillId="27" borderId="13" xfId="1" applyNumberFormat="1" applyFont="1" applyFill="1" applyBorder="1" applyAlignment="1" applyProtection="1">
      <alignment horizontal="left"/>
      <protection locked="0"/>
    </xf>
    <xf numFmtId="0" fontId="56" fillId="27" borderId="14" xfId="1" applyNumberFormat="1" applyFont="1" applyFill="1" applyBorder="1" applyAlignment="1" applyProtection="1">
      <alignment horizontal="left"/>
      <protection locked="0"/>
    </xf>
    <xf numFmtId="0" fontId="56" fillId="27" borderId="16" xfId="1" applyNumberFormat="1" applyFont="1" applyFill="1" applyBorder="1" applyAlignment="1" applyProtection="1">
      <alignment horizontal="left"/>
      <protection locked="0"/>
    </xf>
    <xf numFmtId="0" fontId="56" fillId="27" borderId="0" xfId="1" applyNumberFormat="1" applyFont="1" applyFill="1" applyBorder="1" applyAlignment="1" applyProtection="1">
      <alignment horizontal="left"/>
      <protection locked="0"/>
    </xf>
    <xf numFmtId="0" fontId="41" fillId="17" borderId="0" xfId="0" applyFont="1" applyFill="1" applyAlignment="1" applyProtection="1">
      <alignment horizontal="center" vertical="center"/>
      <protection locked="0"/>
    </xf>
    <xf numFmtId="0" fontId="41" fillId="18" borderId="0" xfId="0" applyFont="1" applyFill="1" applyAlignment="1" applyProtection="1">
      <alignment horizontal="center" vertical="center"/>
      <protection locked="0"/>
    </xf>
    <xf numFmtId="0" fontId="41" fillId="19" borderId="0" xfId="0" applyFont="1" applyFill="1" applyAlignment="1" applyProtection="1">
      <alignment horizontal="center" vertical="center"/>
      <protection locked="0"/>
    </xf>
    <xf numFmtId="0" fontId="41" fillId="20" borderId="0" xfId="0" applyFont="1" applyFill="1" applyAlignment="1" applyProtection="1">
      <alignment horizontal="center" vertical="center"/>
      <protection locked="0"/>
    </xf>
    <xf numFmtId="170" fontId="56" fillId="27" borderId="0" xfId="1" applyNumberFormat="1" applyFont="1" applyFill="1" applyAlignment="1" applyProtection="1">
      <alignment horizontal="left"/>
      <protection locked="0"/>
    </xf>
    <xf numFmtId="171" fontId="56" fillId="8" borderId="0" xfId="0" applyNumberFormat="1" applyFont="1" applyFill="1" applyAlignment="1" applyProtection="1">
      <alignment horizontal="left"/>
      <protection hidden="1"/>
    </xf>
    <xf numFmtId="0" fontId="56" fillId="27" borderId="0" xfId="1" applyFont="1" applyFill="1" applyAlignment="1" applyProtection="1">
      <alignment horizontal="left"/>
      <protection locked="0"/>
    </xf>
    <xf numFmtId="0" fontId="2" fillId="28" borderId="14" xfId="0" applyFont="1" applyFill="1" applyBorder="1" applyAlignment="1" applyProtection="1">
      <alignment horizontal="center"/>
      <protection locked="0"/>
    </xf>
    <xf numFmtId="0" fontId="2" fillId="28" borderId="0" xfId="0" applyFont="1" applyFill="1" applyAlignment="1" applyProtection="1">
      <alignment horizontal="center"/>
      <protection locked="0"/>
    </xf>
    <xf numFmtId="170" fontId="56" fillId="27" borderId="14" xfId="1" applyNumberFormat="1" applyFont="1" applyFill="1" applyBorder="1" applyAlignment="1" applyProtection="1">
      <alignment horizontal="left"/>
      <protection locked="0"/>
    </xf>
    <xf numFmtId="170" fontId="56" fillId="27" borderId="15" xfId="1" applyNumberFormat="1" applyFont="1" applyFill="1" applyBorder="1" applyAlignment="1" applyProtection="1">
      <alignment horizontal="left"/>
      <protection locked="0"/>
    </xf>
    <xf numFmtId="170" fontId="56" fillId="27" borderId="0" xfId="1" applyNumberFormat="1" applyFont="1" applyFill="1" applyBorder="1" applyAlignment="1" applyProtection="1">
      <alignment horizontal="left"/>
      <protection locked="0"/>
    </xf>
    <xf numFmtId="170" fontId="56" fillId="27" borderId="17" xfId="1" applyNumberFormat="1" applyFont="1" applyFill="1" applyBorder="1" applyAlignment="1" applyProtection="1">
      <alignment horizontal="left"/>
      <protection locked="0"/>
    </xf>
    <xf numFmtId="0" fontId="56" fillId="27" borderId="18" xfId="1" applyNumberFormat="1" applyFont="1" applyFill="1" applyBorder="1" applyAlignment="1" applyProtection="1">
      <alignment horizontal="left"/>
      <protection locked="0"/>
    </xf>
    <xf numFmtId="0" fontId="56" fillId="27" borderId="19" xfId="1" applyNumberFormat="1" applyFont="1" applyFill="1" applyBorder="1" applyAlignment="1" applyProtection="1">
      <alignment horizontal="left"/>
      <protection locked="0"/>
    </xf>
    <xf numFmtId="0" fontId="2" fillId="28" borderId="19" xfId="0" applyFont="1" applyFill="1" applyBorder="1" applyAlignment="1" applyProtection="1">
      <alignment horizontal="center"/>
      <protection locked="0"/>
    </xf>
    <xf numFmtId="170" fontId="56" fillId="27" borderId="19" xfId="1" applyNumberFormat="1" applyFont="1" applyFill="1" applyBorder="1" applyAlignment="1" applyProtection="1">
      <alignment horizontal="left"/>
      <protection locked="0"/>
    </xf>
    <xf numFmtId="170" fontId="56" fillId="27" borderId="20" xfId="1" applyNumberFormat="1" applyFont="1" applyFill="1" applyBorder="1" applyAlignment="1" applyProtection="1">
      <alignment horizontal="left"/>
      <protection locked="0"/>
    </xf>
    <xf numFmtId="166" fontId="0" fillId="0" borderId="0" xfId="0" applyNumberFormat="1" applyAlignment="1" applyProtection="1">
      <alignment horizontal="left"/>
      <protection hidden="1"/>
    </xf>
    <xf numFmtId="169" fontId="0" fillId="0" borderId="0" xfId="0" applyNumberFormat="1" applyAlignment="1" applyProtection="1">
      <alignment horizontal="center"/>
      <protection hidden="1"/>
    </xf>
    <xf numFmtId="174" fontId="41" fillId="22" borderId="0" xfId="0" applyNumberFormat="1" applyFont="1" applyFill="1" applyAlignment="1" applyProtection="1">
      <alignment horizontal="center" vertical="center"/>
      <protection locked="0" hidden="1"/>
    </xf>
    <xf numFmtId="0" fontId="41" fillId="15" borderId="0" xfId="0" applyFont="1" applyFill="1" applyAlignment="1" applyProtection="1">
      <alignment horizontal="center" vertical="center"/>
      <protection locked="0" hidden="1"/>
    </xf>
    <xf numFmtId="0" fontId="41" fillId="14" borderId="0" xfId="0" applyFont="1" applyFill="1" applyAlignment="1" applyProtection="1">
      <alignment horizontal="center" vertical="center"/>
      <protection locked="0" hidden="1"/>
    </xf>
    <xf numFmtId="164" fontId="38" fillId="0" borderId="0" xfId="0" applyNumberFormat="1" applyFont="1" applyAlignment="1" applyProtection="1">
      <alignment horizontal="center" vertical="center"/>
      <protection locked="0" hidden="1"/>
    </xf>
    <xf numFmtId="168" fontId="38" fillId="0" borderId="0" xfId="0" applyNumberFormat="1" applyFont="1" applyAlignment="1" applyProtection="1">
      <alignment horizontal="center" vertical="center"/>
      <protection locked="0"/>
    </xf>
    <xf numFmtId="167" fontId="0" fillId="0" borderId="1" xfId="0" applyNumberFormat="1" applyBorder="1" applyAlignment="1" applyProtection="1">
      <alignment horizontal="center"/>
      <protection hidden="1"/>
    </xf>
    <xf numFmtId="167" fontId="0" fillId="0" borderId="2" xfId="0" applyNumberFormat="1" applyBorder="1" applyAlignment="1" applyProtection="1">
      <alignment horizontal="center"/>
      <protection hidden="1"/>
    </xf>
    <xf numFmtId="167" fontId="0" fillId="0" borderId="3" xfId="0" applyNumberFormat="1" applyBorder="1" applyAlignment="1" applyProtection="1">
      <alignment horizontal="center"/>
      <protection hidden="1"/>
    </xf>
    <xf numFmtId="0" fontId="41" fillId="17" borderId="0" xfId="0" applyFont="1" applyFill="1" applyAlignment="1" applyProtection="1">
      <alignment horizontal="center" vertical="center"/>
      <protection locked="0" hidden="1"/>
    </xf>
    <xf numFmtId="0" fontId="41" fillId="18" borderId="0" xfId="0" applyFont="1" applyFill="1" applyAlignment="1" applyProtection="1">
      <alignment horizontal="center" vertical="center"/>
      <protection locked="0" hidden="1"/>
    </xf>
    <xf numFmtId="0" fontId="41" fillId="19" borderId="0" xfId="0" applyFont="1" applyFill="1" applyAlignment="1" applyProtection="1">
      <alignment horizontal="center" vertical="center"/>
      <protection locked="0" hidden="1"/>
    </xf>
    <xf numFmtId="0" fontId="41" fillId="20" borderId="0" xfId="0" applyFont="1" applyFill="1" applyAlignment="1" applyProtection="1">
      <alignment horizontal="center" vertical="center"/>
      <protection locked="0" hidden="1"/>
    </xf>
    <xf numFmtId="0" fontId="19" fillId="0" borderId="0" xfId="0" applyFont="1" applyAlignment="1" applyProtection="1">
      <alignment horizontal="center" vertical="center"/>
      <protection hidden="1"/>
    </xf>
    <xf numFmtId="0" fontId="20" fillId="0" borderId="0" xfId="0" applyFont="1" applyAlignment="1" applyProtection="1">
      <alignment horizontal="center" vertical="center"/>
      <protection hidden="1"/>
    </xf>
    <xf numFmtId="0" fontId="21" fillId="0" borderId="0" xfId="0" applyFont="1" applyAlignment="1" applyProtection="1">
      <alignment horizontal="center" vertical="center"/>
      <protection hidden="1"/>
    </xf>
    <xf numFmtId="0" fontId="22" fillId="0" borderId="0" xfId="0" applyFont="1" applyAlignment="1" applyProtection="1">
      <alignment horizontal="center" vertical="center"/>
      <protection hidden="1"/>
    </xf>
    <xf numFmtId="0" fontId="41" fillId="23" borderId="0" xfId="0" applyFont="1" applyFill="1" applyAlignment="1" applyProtection="1">
      <alignment horizontal="center" vertical="center"/>
      <protection locked="0" hidden="1"/>
    </xf>
    <xf numFmtId="0" fontId="41" fillId="24" borderId="0" xfId="0" applyFont="1" applyFill="1" applyAlignment="1" applyProtection="1">
      <alignment horizontal="center" vertical="center"/>
      <protection locked="0" hidden="1"/>
    </xf>
    <xf numFmtId="0" fontId="41" fillId="21" borderId="0" xfId="0" applyFont="1" applyFill="1" applyAlignment="1" applyProtection="1">
      <alignment horizontal="center" vertical="center"/>
      <protection locked="0" hidden="1"/>
    </xf>
    <xf numFmtId="0" fontId="41" fillId="25" borderId="0" xfId="0" applyFont="1" applyFill="1" applyAlignment="1" applyProtection="1">
      <alignment horizontal="center" vertical="center"/>
      <protection locked="0" hidden="1"/>
    </xf>
    <xf numFmtId="1" fontId="40" fillId="16" borderId="0" xfId="0" applyNumberFormat="1" applyFont="1" applyFill="1" applyAlignment="1" applyProtection="1">
      <alignment horizontal="center" vertical="center"/>
      <protection locked="0"/>
    </xf>
  </cellXfs>
  <cellStyles count="2">
    <cellStyle name="Lien hypertexte" xfId="1" builtinId="8"/>
    <cellStyle name="Normal" xfId="0" builtinId="0"/>
  </cellStyles>
  <dxfs count="155"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 patternType="solid">
          <fgColor indexed="10"/>
          <bgColor indexed="9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ill>
        <patternFill patternType="solid">
          <fgColor indexed="10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ill>
        <patternFill patternType="solid">
          <fgColor indexed="10"/>
          <bgColor indexed="9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ill>
        <patternFill patternType="solid">
          <fgColor indexed="10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ill>
        <patternFill>
          <bgColor rgb="FFCCFF33"/>
        </patternFill>
      </fill>
    </dxf>
    <dxf>
      <fill>
        <patternFill>
          <bgColor rgb="FFCCFF33"/>
        </patternFill>
      </fill>
    </dxf>
    <dxf>
      <fill>
        <patternFill>
          <bgColor rgb="FFCCFF33"/>
        </patternFill>
      </fill>
    </dxf>
    <dxf>
      <fill>
        <patternFill>
          <bgColor rgb="FFCCFF33"/>
        </patternFill>
      </fill>
    </dxf>
    <dxf>
      <fill>
        <patternFill>
          <bgColor rgb="FFCCFF33"/>
        </patternFill>
      </fill>
    </dxf>
    <dxf>
      <fill>
        <patternFill>
          <bgColor rgb="FFCCFF33"/>
        </patternFill>
      </fill>
    </dxf>
    <dxf>
      <fill>
        <patternFill>
          <bgColor rgb="FFCCFF33"/>
        </patternFill>
      </fill>
    </dxf>
    <dxf>
      <fill>
        <patternFill>
          <bgColor rgb="FFCCFF33"/>
        </patternFill>
      </fill>
    </dxf>
    <dxf>
      <fill>
        <patternFill>
          <bgColor rgb="FFCCFF33"/>
        </patternFill>
      </fill>
    </dxf>
    <dxf>
      <fill>
        <patternFill>
          <bgColor rgb="FFCCFF33"/>
        </patternFill>
      </fill>
    </dxf>
    <dxf>
      <fill>
        <patternFill>
          <bgColor rgb="FFCCFF33"/>
        </patternFill>
      </fill>
    </dxf>
    <dxf>
      <fill>
        <patternFill>
          <bgColor rgb="FFCCFF33"/>
        </patternFill>
      </fill>
    </dxf>
    <dxf>
      <fill>
        <patternFill>
          <bgColor rgb="FFCCFF66"/>
        </patternFill>
      </fill>
    </dxf>
    <dxf>
      <fill>
        <patternFill patternType="solid">
          <fgColor indexed="10"/>
          <bgColor indexed="9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ill>
        <patternFill patternType="solid">
          <fgColor indexed="10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ill>
        <patternFill patternType="solid">
          <fgColor indexed="10"/>
          <bgColor indexed="9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ill>
        <patternFill patternType="solid">
          <fgColor indexed="10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CFF66"/>
      <color rgb="FFCCFF33"/>
      <color rgb="FFCCFF99"/>
      <color rgb="FFFF99FF"/>
      <color rgb="FF9966FF"/>
      <color rgb="FFFF9933"/>
      <color rgb="FF808000"/>
      <color rgb="FFFF00FF"/>
      <color rgb="FF0033CC"/>
      <color rgb="FF1D4E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tabColor theme="9" tint="-0.499984740745262"/>
  </sheetPr>
  <dimension ref="A1:GP375"/>
  <sheetViews>
    <sheetView showGridLines="0" showRowColHeaders="0" tabSelected="1" zoomScale="115" zoomScaleNormal="115" workbookViewId="0">
      <selection activeCell="D2" sqref="D2:AH2"/>
    </sheetView>
  </sheetViews>
  <sheetFormatPr baseColWidth="10" defaultColWidth="3.28515625" defaultRowHeight="15.75" x14ac:dyDescent="0.25"/>
  <cols>
    <col min="1" max="3" width="1.5703125" style="2" customWidth="1"/>
    <col min="4" max="34" width="4.28515625" style="2" customWidth="1"/>
    <col min="35" max="35" width="3.5703125" style="2" customWidth="1"/>
    <col min="36" max="38" width="3.28515625" style="2" customWidth="1"/>
    <col min="39" max="39" width="3.7109375" style="2" customWidth="1"/>
    <col min="40" max="43" width="3.7109375" style="2" hidden="1" customWidth="1"/>
    <col min="44" max="44" width="17.28515625" style="2" hidden="1" customWidth="1"/>
    <col min="45" max="47" width="3.7109375" style="2" hidden="1" customWidth="1"/>
    <col min="48" max="48" width="5.7109375" style="2" hidden="1" customWidth="1"/>
    <col min="49" max="49" width="6.85546875" style="2" hidden="1" customWidth="1"/>
    <col min="50" max="75" width="3.7109375" style="2" hidden="1" customWidth="1"/>
    <col min="76" max="78" width="3.7109375" style="2" customWidth="1"/>
    <col min="79" max="79" width="13.140625" style="141" hidden="1" customWidth="1"/>
    <col min="80" max="80" width="124.42578125" style="2" hidden="1" customWidth="1"/>
    <col min="81" max="81" width="17.85546875" style="2" hidden="1" customWidth="1"/>
    <col min="82" max="82" width="7.7109375" style="161" hidden="1" customWidth="1"/>
    <col min="83" max="83" width="23.5703125" style="37" hidden="1" customWidth="1"/>
    <col min="84" max="87" width="3.28515625" style="2" customWidth="1"/>
    <col min="88" max="88" width="32.28515625" style="3" hidden="1" customWidth="1"/>
    <col min="89" max="89" width="6.140625" style="4" hidden="1" customWidth="1"/>
    <col min="90" max="96" width="3.28515625" style="2" hidden="1" customWidth="1"/>
    <col min="97" max="98" width="9.42578125" style="2" hidden="1" customWidth="1"/>
    <col min="99" max="101" width="3.28515625" style="2" hidden="1" customWidth="1"/>
    <col min="102" max="102" width="3.42578125" style="2" hidden="1" customWidth="1"/>
    <col min="103" max="103" width="0.140625" style="2" hidden="1" customWidth="1"/>
    <col min="104" max="104" width="5.5703125" style="2" customWidth="1"/>
    <col min="105" max="105" width="9.5703125" style="141" customWidth="1"/>
    <col min="106" max="106" width="3.28515625" style="2" customWidth="1"/>
    <col min="107" max="107" width="9" style="2" customWidth="1"/>
    <col min="108" max="123" width="3.28515625" style="2" customWidth="1"/>
    <col min="124" max="124" width="5.42578125" style="2" customWidth="1"/>
    <col min="125" max="128" width="3.28515625" style="2" customWidth="1"/>
    <col min="129" max="16384" width="3.28515625" style="2"/>
  </cols>
  <sheetData>
    <row r="1" spans="1:106" ht="59.25" customHeight="1" thickBot="1" x14ac:dyDescent="0.4">
      <c r="D1" s="191" t="s">
        <v>742</v>
      </c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1"/>
      <c r="S1" s="191"/>
      <c r="T1" s="191"/>
      <c r="U1" s="191"/>
      <c r="V1" s="191"/>
      <c r="W1" s="191"/>
      <c r="X1" s="191"/>
      <c r="Y1" s="190">
        <v>2023</v>
      </c>
      <c r="Z1" s="190"/>
      <c r="AA1" s="190"/>
      <c r="AB1" s="190"/>
      <c r="AC1" s="190"/>
      <c r="AD1" s="190"/>
      <c r="AE1" s="190"/>
      <c r="AF1" s="190"/>
      <c r="AG1" s="190"/>
      <c r="AH1" s="190"/>
      <c r="AN1" s="10"/>
      <c r="AO1" s="38"/>
      <c r="AP1" s="38"/>
      <c r="AQ1" s="38"/>
      <c r="AR1" s="219" t="str">
        <f ca="1">PROPER(TEXT(AR3,"jjjj"))</f>
        <v>Vendredi</v>
      </c>
      <c r="AS1" s="219"/>
      <c r="AT1" s="219">
        <f ca="1">DAY(AR3)</f>
        <v>16</v>
      </c>
      <c r="AU1" s="219"/>
      <c r="AV1" s="219" t="str">
        <f ca="1">PROPER(TEXT(AR3,"mmmm"))</f>
        <v>Décembre</v>
      </c>
      <c r="AW1" s="219"/>
      <c r="AX1" s="57"/>
      <c r="AY1" s="57"/>
      <c r="AZ1" s="218"/>
      <c r="BA1" s="218"/>
      <c r="BB1" s="218"/>
      <c r="BC1" s="218"/>
      <c r="BD1" s="218"/>
      <c r="BE1" s="218"/>
      <c r="BF1" s="218"/>
      <c r="BG1" s="57"/>
      <c r="BH1" s="57"/>
      <c r="BI1" s="57"/>
      <c r="BJ1" s="57"/>
      <c r="BK1" s="57"/>
      <c r="BL1" s="57"/>
      <c r="BM1" s="57"/>
      <c r="BN1" s="57"/>
      <c r="BO1" s="57"/>
      <c r="BP1" s="217" t="str">
        <f ca="1">UPPER(TEXT(TODAY(),"mmm-aaaa"))</f>
        <v>DÉC-2022</v>
      </c>
      <c r="BQ1" s="217"/>
      <c r="BR1" s="217"/>
      <c r="BS1" s="217"/>
      <c r="BT1" s="217"/>
      <c r="BU1" s="217"/>
      <c r="BV1" s="217"/>
      <c r="BW1" s="57"/>
      <c r="BX1" s="57"/>
      <c r="BY1" s="57"/>
      <c r="BZ1" s="57"/>
      <c r="CA1" s="140">
        <v>44562</v>
      </c>
      <c r="CB1" s="177" t="s">
        <v>736</v>
      </c>
      <c r="CC1" s="57"/>
      <c r="CD1" s="138">
        <v>44621</v>
      </c>
      <c r="CE1" s="142" t="s">
        <v>78</v>
      </c>
      <c r="CF1" s="57"/>
      <c r="CG1" s="57"/>
      <c r="CH1" s="57"/>
      <c r="CI1" s="57"/>
      <c r="CJ1" s="58"/>
      <c r="CK1" s="59"/>
      <c r="CL1" s="60" t="s">
        <v>1</v>
      </c>
      <c r="CM1" s="60" t="s">
        <v>2</v>
      </c>
      <c r="CN1" s="60" t="s">
        <v>2</v>
      </c>
      <c r="CO1" s="60" t="s">
        <v>3</v>
      </c>
      <c r="CP1" s="60" t="s">
        <v>4</v>
      </c>
      <c r="CQ1" s="61" t="s">
        <v>5</v>
      </c>
      <c r="CR1" s="61" t="s">
        <v>6</v>
      </c>
      <c r="CS1" s="57"/>
      <c r="CT1" s="57"/>
      <c r="CU1" s="57"/>
      <c r="CV1" s="57"/>
      <c r="CW1" s="57"/>
      <c r="CX1" s="57"/>
      <c r="CY1" s="62">
        <f ca="1">TODAY()</f>
        <v>44911</v>
      </c>
      <c r="CZ1" s="62"/>
      <c r="DA1" s="140"/>
      <c r="DB1" s="159"/>
    </row>
    <row r="2" spans="1:106" s="7" customFormat="1" ht="18.75" customHeight="1" x14ac:dyDescent="0.2">
      <c r="D2" s="203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  <c r="V2" s="204"/>
      <c r="W2" s="204"/>
      <c r="X2" s="204"/>
      <c r="Y2" s="204"/>
      <c r="Z2" s="204"/>
      <c r="AA2" s="204"/>
      <c r="AB2" s="204"/>
      <c r="AC2" s="204"/>
      <c r="AD2" s="204"/>
      <c r="AE2" s="204"/>
      <c r="AF2" s="204"/>
      <c r="AG2" s="204"/>
      <c r="AH2" s="204"/>
      <c r="AO2" s="41">
        <f ca="1">TODAY()</f>
        <v>44911</v>
      </c>
      <c r="AP2" s="42"/>
      <c r="AQ2" s="42"/>
      <c r="AR2" s="223">
        <v>43850</v>
      </c>
      <c r="AS2" s="223"/>
      <c r="AT2" s="223"/>
      <c r="AU2" s="223"/>
      <c r="AV2" s="223"/>
      <c r="AW2" s="223"/>
      <c r="AX2" s="223"/>
      <c r="AY2" s="63"/>
      <c r="AZ2" s="206">
        <f>AR2-DATE(YEAR(AR2),1,1)+1</f>
        <v>20</v>
      </c>
      <c r="BA2" s="207"/>
      <c r="BB2" s="207"/>
      <c r="BC2" s="207"/>
      <c r="BD2" s="207"/>
      <c r="BE2" s="207"/>
      <c r="BF2" s="208"/>
      <c r="BG2" s="63"/>
      <c r="BH2" s="206">
        <f>IF(AZ2-59&gt;59,AZ2-59,AZ2+306)</f>
        <v>326</v>
      </c>
      <c r="BI2" s="207"/>
      <c r="BJ2" s="207"/>
      <c r="BK2" s="207"/>
      <c r="BL2" s="207"/>
      <c r="BM2" s="207"/>
      <c r="BN2" s="208"/>
      <c r="BO2" s="63"/>
      <c r="BP2" s="224" t="str">
        <f>INDEX(CE1:CE366,BH2)</f>
        <v>Sébastien</v>
      </c>
      <c r="BQ2" s="209"/>
      <c r="BR2" s="209"/>
      <c r="BS2" s="209"/>
      <c r="BT2" s="209"/>
      <c r="BU2" s="209"/>
      <c r="BV2" s="210"/>
      <c r="BW2" s="63"/>
      <c r="BX2" s="63"/>
      <c r="BY2" s="63"/>
      <c r="BZ2" s="63"/>
      <c r="CA2" s="140">
        <f>CA1+1</f>
        <v>44563</v>
      </c>
      <c r="CB2" s="11" t="s">
        <v>498</v>
      </c>
      <c r="CC2" s="63"/>
      <c r="CD2" s="139">
        <f>CD1+1</f>
        <v>44622</v>
      </c>
      <c r="CE2" s="142" t="s">
        <v>79</v>
      </c>
      <c r="CF2" s="63"/>
      <c r="CG2" s="63"/>
      <c r="CH2" s="63"/>
      <c r="CI2" s="63"/>
      <c r="CJ2" s="64">
        <f>DATE($Y$1,AR10,1)</f>
        <v>44927</v>
      </c>
      <c r="CK2" s="65">
        <f t="shared" ref="CK2:CK13" si="0">WEEKDAY(CJ2)</f>
        <v>1</v>
      </c>
      <c r="CL2" s="66">
        <f>IF($CK2=2,1,0)</f>
        <v>0</v>
      </c>
      <c r="CM2" s="66">
        <f>IF($CK2=3,1,0)</f>
        <v>0</v>
      </c>
      <c r="CN2" s="66">
        <f>IF($CK2=4,1,0)</f>
        <v>0</v>
      </c>
      <c r="CO2" s="66">
        <f>IF($CK2=5,1,0)</f>
        <v>0</v>
      </c>
      <c r="CP2" s="66">
        <f>IF($CK2=6,1,0)</f>
        <v>0</v>
      </c>
      <c r="CQ2" s="66">
        <f>IF($CK2=7,1,0)</f>
        <v>0</v>
      </c>
      <c r="CR2" s="66">
        <f>IF($CK2=1,1,0)</f>
        <v>1</v>
      </c>
      <c r="CS2" s="63">
        <f>DAY(EOMONTH(CJ2,0))</f>
        <v>31</v>
      </c>
      <c r="CT2" s="63"/>
      <c r="CU2" s="63"/>
      <c r="CV2" s="63"/>
      <c r="CW2" s="63"/>
      <c r="CX2" s="63"/>
      <c r="CY2" s="63">
        <f ca="1">CY1-DATE(YEAR(CY1),1,1)+1</f>
        <v>350</v>
      </c>
      <c r="CZ2" s="63"/>
      <c r="DA2" s="140"/>
      <c r="DB2" s="11"/>
    </row>
    <row r="3" spans="1:106" ht="17.25" customHeight="1" x14ac:dyDescent="0.2">
      <c r="B3" s="12"/>
      <c r="C3" s="12"/>
      <c r="D3" s="196" t="str">
        <f ca="1">CONCATENATE(AR1," ",AT1," ",AV1," c'est la fête de : ",INDEX($CE1:$CE370,BH3))</f>
        <v>Vendredi 16 Décembre c'est la fête de : Alice</v>
      </c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6"/>
      <c r="U3" s="196"/>
      <c r="V3" s="196"/>
      <c r="W3" s="196"/>
      <c r="X3" s="196"/>
      <c r="Y3" s="196"/>
      <c r="Z3" s="196"/>
      <c r="AA3" s="196"/>
      <c r="AB3" s="196"/>
      <c r="AC3" s="196"/>
      <c r="AD3" s="196"/>
      <c r="AE3" s="196"/>
      <c r="AF3" s="196"/>
      <c r="AG3" s="196"/>
      <c r="AH3" s="196"/>
      <c r="AI3" s="12"/>
      <c r="AJ3" s="12"/>
      <c r="AK3" s="12"/>
      <c r="AL3" s="12"/>
      <c r="AO3" s="43">
        <f ca="1">WEEKNUM(AO2,2)</f>
        <v>51</v>
      </c>
      <c r="AP3" s="38"/>
      <c r="AQ3" s="38"/>
      <c r="AR3" s="220">
        <f ca="1">TODAY()</f>
        <v>44911</v>
      </c>
      <c r="AS3" s="221"/>
      <c r="AT3" s="221"/>
      <c r="AU3" s="221"/>
      <c r="AV3" s="221"/>
      <c r="AW3" s="221"/>
      <c r="AX3" s="222"/>
      <c r="AY3" s="57"/>
      <c r="AZ3" s="206">
        <f ca="1">AR3-DATE(YEAR(AR3),1,1)+1</f>
        <v>350</v>
      </c>
      <c r="BA3" s="207"/>
      <c r="BB3" s="207"/>
      <c r="BC3" s="207"/>
      <c r="BD3" s="207"/>
      <c r="BE3" s="207"/>
      <c r="BF3" s="208"/>
      <c r="BG3" s="57"/>
      <c r="BH3" s="206">
        <f ca="1">IF(AZ3-59&gt;1,AZ3-59,AZ3+307)</f>
        <v>291</v>
      </c>
      <c r="BI3" s="209"/>
      <c r="BJ3" s="209"/>
      <c r="BK3" s="209"/>
      <c r="BL3" s="209"/>
      <c r="BM3" s="209"/>
      <c r="BN3" s="210"/>
      <c r="BO3" s="57"/>
      <c r="BP3" s="224" t="str">
        <f ca="1">INDEX($CE1:$CE500,BH3)</f>
        <v>Alice</v>
      </c>
      <c r="BQ3" s="209"/>
      <c r="BR3" s="209"/>
      <c r="BS3" s="209"/>
      <c r="BT3" s="209"/>
      <c r="BU3" s="209"/>
      <c r="BV3" s="210"/>
      <c r="BW3" s="57"/>
      <c r="BX3" s="57"/>
      <c r="BY3" s="57"/>
      <c r="BZ3" s="57"/>
      <c r="CA3" s="140">
        <f t="shared" ref="CA3:CA66" si="1">CA2+1</f>
        <v>44564</v>
      </c>
      <c r="CB3" s="11" t="s">
        <v>499</v>
      </c>
      <c r="CC3" s="57"/>
      <c r="CD3" s="139">
        <f t="shared" ref="CD3:CD66" si="2">CD2+1</f>
        <v>44623</v>
      </c>
      <c r="CE3" s="142" t="s">
        <v>80</v>
      </c>
      <c r="CF3" s="57"/>
      <c r="CG3" s="57"/>
      <c r="CH3" s="57"/>
      <c r="CI3" s="57"/>
      <c r="CJ3" s="67">
        <f>DATE($Y$1,AS10,1)</f>
        <v>44958</v>
      </c>
      <c r="CK3" s="68">
        <f t="shared" si="0"/>
        <v>4</v>
      </c>
      <c r="CL3" s="69">
        <f>IF($CK3=2,1,0)</f>
        <v>0</v>
      </c>
      <c r="CM3" s="69">
        <f>IF($CK3=3,1,0)</f>
        <v>0</v>
      </c>
      <c r="CN3" s="69">
        <f>IF($CK3=4,1,0)</f>
        <v>1</v>
      </c>
      <c r="CO3" s="69">
        <f>IF($CK3=5,1,0)</f>
        <v>0</v>
      </c>
      <c r="CP3" s="69">
        <f>IF($CK3=6,1,0)</f>
        <v>0</v>
      </c>
      <c r="CQ3" s="69">
        <f>IF($CK3=7,1,0)</f>
        <v>0</v>
      </c>
      <c r="CR3" s="69">
        <f>IF($CK3=1,1,0)</f>
        <v>0</v>
      </c>
      <c r="CS3" s="63">
        <f t="shared" ref="CS3:CS13" si="3">DAY(EOMONTH(CJ3,0))</f>
        <v>28</v>
      </c>
      <c r="CT3" s="57"/>
      <c r="CU3" s="57"/>
      <c r="CV3" s="57"/>
      <c r="CW3" s="57"/>
      <c r="CX3" s="57"/>
      <c r="CY3" s="57"/>
      <c r="CZ3" s="57"/>
      <c r="DA3" s="140"/>
      <c r="DB3" s="11"/>
    </row>
    <row r="4" spans="1:106" ht="17.25" customHeight="1" thickBot="1" x14ac:dyDescent="0.25">
      <c r="B4" s="12"/>
      <c r="C4" s="12"/>
      <c r="D4" s="196" t="str">
        <f ca="1">CONCATENATE("Semaine : ",AO3," - ",AO5, AO6," jour de l'année")</f>
        <v>Semaine : 51 - 350e jour de l'année</v>
      </c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  <c r="AF4" s="196"/>
      <c r="AG4" s="196"/>
      <c r="AH4" s="196"/>
      <c r="AI4" s="12"/>
      <c r="AJ4" s="12"/>
      <c r="AK4" s="12"/>
      <c r="AL4" s="12"/>
      <c r="AO4" s="43"/>
      <c r="AP4" s="38"/>
      <c r="AQ4" s="38"/>
      <c r="AR4" s="71" t="s">
        <v>779</v>
      </c>
      <c r="AS4" s="71"/>
      <c r="AT4" s="71"/>
      <c r="AU4" s="71"/>
      <c r="AV4" s="71"/>
      <c r="AW4" s="71"/>
      <c r="AX4" s="71"/>
      <c r="AY4" s="57"/>
      <c r="AZ4" s="72"/>
      <c r="BA4" s="72"/>
      <c r="BB4" s="72"/>
      <c r="BC4" s="72"/>
      <c r="BD4" s="72"/>
      <c r="BE4" s="72"/>
      <c r="BF4" s="72"/>
      <c r="BG4" s="57"/>
      <c r="BH4" s="72"/>
      <c r="BI4" s="63"/>
      <c r="BJ4" s="63"/>
      <c r="BK4" s="63"/>
      <c r="BL4" s="63"/>
      <c r="BM4" s="63"/>
      <c r="BN4" s="63"/>
      <c r="BO4" s="57"/>
      <c r="BP4" s="63"/>
      <c r="BQ4" s="63"/>
      <c r="BR4" s="63"/>
      <c r="BS4" s="63"/>
      <c r="BT4" s="63"/>
      <c r="BU4" s="63"/>
      <c r="BV4" s="63"/>
      <c r="BW4" s="57"/>
      <c r="BX4" s="57"/>
      <c r="BY4" s="57"/>
      <c r="BZ4" s="57"/>
      <c r="CA4" s="140">
        <f t="shared" si="1"/>
        <v>44565</v>
      </c>
      <c r="CB4" s="11" t="s">
        <v>500</v>
      </c>
      <c r="CC4" s="57"/>
      <c r="CD4" s="139">
        <f t="shared" si="2"/>
        <v>44624</v>
      </c>
      <c r="CE4" s="142" t="s">
        <v>81</v>
      </c>
      <c r="CF4" s="57"/>
      <c r="CG4" s="57"/>
      <c r="CH4" s="57"/>
      <c r="CI4" s="57"/>
      <c r="CJ4" s="73">
        <f>DATE($Y$1,AT10,1)</f>
        <v>44986</v>
      </c>
      <c r="CK4" s="74">
        <f t="shared" si="0"/>
        <v>4</v>
      </c>
      <c r="CL4" s="75">
        <f t="shared" ref="CL4:CL13" si="4">IF($CK4=2,1,0)</f>
        <v>0</v>
      </c>
      <c r="CM4" s="75">
        <f t="shared" ref="CM4:CM13" si="5">IF($CK4=3,1,0)</f>
        <v>0</v>
      </c>
      <c r="CN4" s="75">
        <f t="shared" ref="CN4:CN13" si="6">IF($CK4=4,1,0)</f>
        <v>1</v>
      </c>
      <c r="CO4" s="75">
        <f t="shared" ref="CO4:CO13" si="7">IF($CK4=5,1,0)</f>
        <v>0</v>
      </c>
      <c r="CP4" s="75">
        <f t="shared" ref="CP4:CP13" si="8">IF($CK4=6,1,0)</f>
        <v>0</v>
      </c>
      <c r="CQ4" s="75">
        <f t="shared" ref="CQ4:CQ13" si="9">IF($CK4=7,1,0)</f>
        <v>0</v>
      </c>
      <c r="CR4" s="75">
        <f t="shared" ref="CR4:CR13" si="10">IF($CK4=1,1,0)</f>
        <v>0</v>
      </c>
      <c r="CS4" s="63">
        <f t="shared" si="3"/>
        <v>31</v>
      </c>
      <c r="CT4" s="57"/>
      <c r="CU4" s="57"/>
      <c r="CV4" s="57"/>
      <c r="CW4" s="57"/>
      <c r="CX4" s="57"/>
      <c r="CY4" s="76"/>
      <c r="CZ4" s="76"/>
      <c r="DA4" s="140"/>
      <c r="DB4" s="11"/>
    </row>
    <row r="5" spans="1:106" ht="17.25" customHeight="1" thickBot="1" x14ac:dyDescent="0.25">
      <c r="A5" s="202" t="str">
        <f ca="1">INDEX(CB1:CB375,AZ3)</f>
        <v>L'œuvre qu'on portait en soi paraît toujours plus belle que celle qu'on a faite. Alphonse Daudet</v>
      </c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2"/>
      <c r="AK5" s="178"/>
      <c r="AL5" s="178"/>
      <c r="AO5" s="38">
        <f ca="1">TODAY()-DATE(YEAR(TODAY()),1,0)</f>
        <v>350</v>
      </c>
      <c r="AP5" s="38"/>
      <c r="AQ5" s="38"/>
      <c r="AR5" s="211" t="e">
        <f>MATCH(L36,CE1:CE366,0)</f>
        <v>#N/A</v>
      </c>
      <c r="AS5" s="212"/>
      <c r="AT5" s="212"/>
      <c r="AU5" s="212"/>
      <c r="AV5" s="212"/>
      <c r="AW5" s="212"/>
      <c r="AX5" s="213"/>
      <c r="AY5" s="57"/>
      <c r="AZ5" s="72"/>
      <c r="BA5" s="72"/>
      <c r="BB5" s="72"/>
      <c r="BC5" s="72"/>
      <c r="BD5" s="72"/>
      <c r="BE5" s="72"/>
      <c r="BF5" s="72"/>
      <c r="BG5" s="57"/>
      <c r="BH5" s="72"/>
      <c r="BI5" s="63"/>
      <c r="BJ5" s="63"/>
      <c r="BK5" s="63"/>
      <c r="BL5" s="63"/>
      <c r="BM5" s="63"/>
      <c r="BN5" s="63"/>
      <c r="BO5" s="57"/>
      <c r="BP5" s="63"/>
      <c r="BQ5" s="63"/>
      <c r="BR5" s="63"/>
      <c r="BS5" s="63"/>
      <c r="BT5" s="63"/>
      <c r="BU5" s="63"/>
      <c r="BV5" s="63"/>
      <c r="BW5" s="57"/>
      <c r="BX5" s="57"/>
      <c r="BY5" s="57"/>
      <c r="BZ5" s="57"/>
      <c r="CA5" s="140">
        <f>CA4+1</f>
        <v>44566</v>
      </c>
      <c r="CB5" s="11" t="s">
        <v>501</v>
      </c>
      <c r="CC5" s="57"/>
      <c r="CD5" s="139">
        <f>CD4+1</f>
        <v>44625</v>
      </c>
      <c r="CE5" s="142" t="s">
        <v>82</v>
      </c>
      <c r="CF5" s="63"/>
      <c r="CG5" s="63"/>
      <c r="CH5" s="63"/>
      <c r="CI5" s="63"/>
      <c r="CJ5" s="77">
        <f>DATE($Y$1,AU10,1)</f>
        <v>45017</v>
      </c>
      <c r="CK5" s="78">
        <f t="shared" si="0"/>
        <v>7</v>
      </c>
      <c r="CL5" s="79">
        <f t="shared" si="4"/>
        <v>0</v>
      </c>
      <c r="CM5" s="79">
        <f t="shared" si="5"/>
        <v>0</v>
      </c>
      <c r="CN5" s="79">
        <f t="shared" si="6"/>
        <v>0</v>
      </c>
      <c r="CO5" s="79">
        <f t="shared" si="7"/>
        <v>0</v>
      </c>
      <c r="CP5" s="79">
        <f t="shared" si="8"/>
        <v>0</v>
      </c>
      <c r="CQ5" s="79">
        <f t="shared" si="9"/>
        <v>1</v>
      </c>
      <c r="CR5" s="79">
        <f t="shared" si="10"/>
        <v>0</v>
      </c>
      <c r="CS5" s="63">
        <f t="shared" si="3"/>
        <v>30</v>
      </c>
      <c r="CT5" s="57"/>
      <c r="CU5" s="57"/>
      <c r="CV5" s="57"/>
      <c r="CW5" s="57"/>
      <c r="CY5" s="63"/>
      <c r="CZ5" s="63"/>
      <c r="DA5" s="140"/>
      <c r="DB5" s="11"/>
    </row>
    <row r="6" spans="1:106" s="7" customFormat="1" ht="27" customHeight="1" thickBot="1" x14ac:dyDescent="0.25">
      <c r="D6" s="195" t="s">
        <v>12</v>
      </c>
      <c r="E6" s="195"/>
      <c r="F6" s="195"/>
      <c r="G6" s="195"/>
      <c r="H6" s="195"/>
      <c r="I6" s="195"/>
      <c r="J6" s="195"/>
      <c r="K6" s="13"/>
      <c r="L6" s="192" t="str">
        <f>PROPER(TEXT(AS10*29,"mmmm"))</f>
        <v>Février</v>
      </c>
      <c r="M6" s="193"/>
      <c r="N6" s="193"/>
      <c r="O6" s="193"/>
      <c r="P6" s="193"/>
      <c r="Q6" s="193"/>
      <c r="R6" s="193"/>
      <c r="S6" s="14"/>
      <c r="T6" s="194" t="str">
        <f>PROPER(TEXT(AT10*29,"mmmm"))</f>
        <v>Mars</v>
      </c>
      <c r="U6" s="194"/>
      <c r="V6" s="194"/>
      <c r="W6" s="194"/>
      <c r="X6" s="194"/>
      <c r="Y6" s="194"/>
      <c r="Z6" s="194"/>
      <c r="AA6" s="13"/>
      <c r="AB6" s="205" t="str">
        <f>PROPER(TEXT(AU10*29,"mmmm"))</f>
        <v>Avril</v>
      </c>
      <c r="AC6" s="205"/>
      <c r="AD6" s="205"/>
      <c r="AE6" s="205"/>
      <c r="AF6" s="205"/>
      <c r="AG6" s="205"/>
      <c r="AH6" s="205"/>
      <c r="AI6" s="15"/>
      <c r="AO6" s="42" t="str">
        <f ca="1">IF(AO5=1,"er","e")</f>
        <v>e</v>
      </c>
      <c r="AP6" s="42"/>
      <c r="AQ6" s="38"/>
      <c r="AR6" s="71" t="s">
        <v>780</v>
      </c>
      <c r="AS6" s="71"/>
      <c r="AT6" s="71"/>
      <c r="AU6" s="71"/>
      <c r="AV6" s="71"/>
      <c r="AW6" s="71"/>
      <c r="AX6" s="71"/>
      <c r="AY6" s="80"/>
      <c r="AZ6" s="185"/>
      <c r="BA6" s="185"/>
      <c r="BB6" s="185"/>
      <c r="BC6" s="185"/>
      <c r="BD6" s="185"/>
      <c r="BE6" s="185"/>
      <c r="BF6" s="185"/>
      <c r="BG6" s="81"/>
      <c r="BH6" s="189"/>
      <c r="BI6" s="189"/>
      <c r="BJ6" s="189"/>
      <c r="BK6" s="189"/>
      <c r="BL6" s="189"/>
      <c r="BM6" s="189"/>
      <c r="BN6" s="189"/>
      <c r="BO6" s="80"/>
      <c r="BP6" s="180"/>
      <c r="BQ6" s="180"/>
      <c r="BR6" s="180"/>
      <c r="BS6" s="180"/>
      <c r="BT6" s="180"/>
      <c r="BU6" s="180"/>
      <c r="BV6" s="180"/>
      <c r="BW6" s="63"/>
      <c r="BX6" s="63"/>
      <c r="BY6" s="63"/>
      <c r="BZ6" s="63"/>
      <c r="CA6" s="140">
        <f>CA5+1</f>
        <v>44567</v>
      </c>
      <c r="CB6" s="11" t="s">
        <v>502</v>
      </c>
      <c r="CC6" s="63"/>
      <c r="CD6" s="139">
        <f>CD5+1</f>
        <v>44626</v>
      </c>
      <c r="CE6" s="142" t="s">
        <v>83</v>
      </c>
      <c r="CF6" s="57"/>
      <c r="CG6" s="57"/>
      <c r="CH6" s="57"/>
      <c r="CI6" s="57"/>
      <c r="CJ6" s="82">
        <f>DATE($Y$1,AV10,1)</f>
        <v>45047</v>
      </c>
      <c r="CK6" s="83">
        <f t="shared" si="0"/>
        <v>2</v>
      </c>
      <c r="CL6" s="84">
        <f t="shared" si="4"/>
        <v>1</v>
      </c>
      <c r="CM6" s="84">
        <f t="shared" si="5"/>
        <v>0</v>
      </c>
      <c r="CN6" s="84">
        <f t="shared" si="6"/>
        <v>0</v>
      </c>
      <c r="CO6" s="84">
        <f t="shared" si="7"/>
        <v>0</v>
      </c>
      <c r="CP6" s="84">
        <f t="shared" si="8"/>
        <v>0</v>
      </c>
      <c r="CQ6" s="84">
        <f t="shared" si="9"/>
        <v>0</v>
      </c>
      <c r="CR6" s="84">
        <f t="shared" si="10"/>
        <v>0</v>
      </c>
      <c r="CS6" s="63">
        <f t="shared" si="3"/>
        <v>31</v>
      </c>
      <c r="CT6" s="63"/>
      <c r="CU6" s="63"/>
      <c r="CV6" s="63"/>
      <c r="CW6" s="63"/>
      <c r="CX6" s="63"/>
      <c r="CY6" s="57"/>
      <c r="CZ6" s="57"/>
      <c r="DA6" s="140"/>
      <c r="DB6" s="11"/>
    </row>
    <row r="7" spans="1:106" ht="16.149999999999999" customHeight="1" thickBot="1" x14ac:dyDescent="0.3">
      <c r="D7" s="5" t="s">
        <v>1</v>
      </c>
      <c r="E7" s="5" t="s">
        <v>2</v>
      </c>
      <c r="F7" s="5" t="s">
        <v>2</v>
      </c>
      <c r="G7" s="5" t="s">
        <v>3</v>
      </c>
      <c r="H7" s="5" t="s">
        <v>4</v>
      </c>
      <c r="I7" s="6" t="s">
        <v>5</v>
      </c>
      <c r="J7" s="6" t="s">
        <v>6</v>
      </c>
      <c r="K7" s="16"/>
      <c r="L7" s="5" t="s">
        <v>1</v>
      </c>
      <c r="M7" s="5" t="s">
        <v>2</v>
      </c>
      <c r="N7" s="5" t="s">
        <v>2</v>
      </c>
      <c r="O7" s="5" t="s">
        <v>3</v>
      </c>
      <c r="P7" s="5" t="s">
        <v>4</v>
      </c>
      <c r="Q7" s="6" t="s">
        <v>5</v>
      </c>
      <c r="R7" s="6" t="s">
        <v>6</v>
      </c>
      <c r="S7" s="17"/>
      <c r="T7" s="5" t="s">
        <v>1</v>
      </c>
      <c r="U7" s="5" t="s">
        <v>2</v>
      </c>
      <c r="V7" s="5" t="s">
        <v>2</v>
      </c>
      <c r="W7" s="5" t="s">
        <v>3</v>
      </c>
      <c r="X7" s="5" t="s">
        <v>4</v>
      </c>
      <c r="Y7" s="6" t="s">
        <v>5</v>
      </c>
      <c r="Z7" s="6" t="s">
        <v>6</v>
      </c>
      <c r="AA7" s="16"/>
      <c r="AB7" s="5" t="s">
        <v>1</v>
      </c>
      <c r="AC7" s="5" t="s">
        <v>2</v>
      </c>
      <c r="AD7" s="5" t="s">
        <v>2</v>
      </c>
      <c r="AE7" s="5" t="s">
        <v>3</v>
      </c>
      <c r="AF7" s="5" t="s">
        <v>4</v>
      </c>
      <c r="AG7" s="6" t="s">
        <v>5</v>
      </c>
      <c r="AH7" s="6" t="s">
        <v>6</v>
      </c>
      <c r="AI7" s="18"/>
      <c r="AO7" s="38"/>
      <c r="AP7" s="38"/>
      <c r="AQ7" s="38"/>
      <c r="AR7" s="197" t="e">
        <f>MATCH(L39,CD1:CD366,0)</f>
        <v>#N/A</v>
      </c>
      <c r="AS7" s="198"/>
      <c r="AT7" s="198"/>
      <c r="AU7" s="198"/>
      <c r="AV7" s="198"/>
      <c r="AW7" s="198"/>
      <c r="AX7" s="199"/>
      <c r="AY7" s="87"/>
      <c r="AZ7" s="162"/>
      <c r="BA7" s="162"/>
      <c r="BB7" s="162"/>
      <c r="BC7" s="162"/>
      <c r="BD7" s="162"/>
      <c r="BE7" s="162"/>
      <c r="BF7" s="162"/>
      <c r="BG7" s="88"/>
      <c r="BH7" s="85"/>
      <c r="BI7" s="85"/>
      <c r="BJ7" s="85"/>
      <c r="BK7" s="85"/>
      <c r="BL7" s="85"/>
      <c r="BM7" s="86"/>
      <c r="BN7" s="86"/>
      <c r="BO7" s="87"/>
      <c r="BP7" s="85"/>
      <c r="BQ7" s="85"/>
      <c r="BR7" s="85"/>
      <c r="BS7" s="85"/>
      <c r="BT7" s="85"/>
      <c r="BU7" s="86"/>
      <c r="BV7" s="86"/>
      <c r="BW7" s="57"/>
      <c r="BX7" s="57"/>
      <c r="BY7" s="57"/>
      <c r="BZ7" s="57"/>
      <c r="CA7" s="140">
        <f t="shared" si="1"/>
        <v>44568</v>
      </c>
      <c r="CB7" s="11" t="s">
        <v>503</v>
      </c>
      <c r="CC7" s="57"/>
      <c r="CD7" s="139">
        <f t="shared" si="2"/>
        <v>44627</v>
      </c>
      <c r="CE7" s="142" t="s">
        <v>84</v>
      </c>
      <c r="CF7" s="57"/>
      <c r="CG7" s="57"/>
      <c r="CH7" s="57"/>
      <c r="CI7" s="57"/>
      <c r="CJ7" s="89">
        <f>DATE($Y$1,AW10,1)</f>
        <v>45078</v>
      </c>
      <c r="CK7" s="90">
        <f t="shared" si="0"/>
        <v>5</v>
      </c>
      <c r="CL7" s="91">
        <f t="shared" si="4"/>
        <v>0</v>
      </c>
      <c r="CM7" s="91">
        <f t="shared" si="5"/>
        <v>0</v>
      </c>
      <c r="CN7" s="91">
        <f t="shared" si="6"/>
        <v>0</v>
      </c>
      <c r="CO7" s="91">
        <f t="shared" si="7"/>
        <v>1</v>
      </c>
      <c r="CP7" s="91">
        <f t="shared" si="8"/>
        <v>0</v>
      </c>
      <c r="CQ7" s="91">
        <f t="shared" si="9"/>
        <v>0</v>
      </c>
      <c r="CR7" s="91">
        <f t="shared" si="10"/>
        <v>0</v>
      </c>
      <c r="CS7" s="63">
        <f t="shared" si="3"/>
        <v>30</v>
      </c>
      <c r="CT7" s="57"/>
      <c r="CU7" s="57"/>
      <c r="CV7" s="57"/>
      <c r="CW7" s="57"/>
      <c r="CX7" s="57"/>
      <c r="CY7" s="57"/>
      <c r="CZ7" s="57"/>
      <c r="DA7" s="140"/>
      <c r="DB7" s="11"/>
    </row>
    <row r="8" spans="1:106" x14ac:dyDescent="0.2">
      <c r="D8" s="110">
        <f>CL2</f>
        <v>0</v>
      </c>
      <c r="E8" s="110">
        <f t="shared" ref="E8:J8" si="11">IF(D8=0,CM2,D8+1)</f>
        <v>0</v>
      </c>
      <c r="F8" s="110">
        <f t="shared" si="11"/>
        <v>0</v>
      </c>
      <c r="G8" s="110">
        <f t="shared" si="11"/>
        <v>0</v>
      </c>
      <c r="H8" s="110">
        <f t="shared" si="11"/>
        <v>0</v>
      </c>
      <c r="I8" s="111">
        <f t="shared" si="11"/>
        <v>0</v>
      </c>
      <c r="J8" s="111">
        <f t="shared" si="11"/>
        <v>1</v>
      </c>
      <c r="K8" s="110"/>
      <c r="L8" s="110">
        <f>CL3</f>
        <v>0</v>
      </c>
      <c r="M8" s="110">
        <f t="shared" ref="M8:R8" si="12">IF(L8=0,CM3,L8+1)</f>
        <v>0</v>
      </c>
      <c r="N8" s="110">
        <f t="shared" si="12"/>
        <v>1</v>
      </c>
      <c r="O8" s="110">
        <f t="shared" si="12"/>
        <v>2</v>
      </c>
      <c r="P8" s="110">
        <f t="shared" si="12"/>
        <v>3</v>
      </c>
      <c r="Q8" s="111">
        <f t="shared" si="12"/>
        <v>4</v>
      </c>
      <c r="R8" s="111">
        <f t="shared" si="12"/>
        <v>5</v>
      </c>
      <c r="S8" s="112"/>
      <c r="T8" s="110">
        <f>$CL4</f>
        <v>0</v>
      </c>
      <c r="U8" s="110">
        <f t="shared" ref="U8:Z8" si="13">IF(T8=0,CM$4,T8+1)</f>
        <v>0</v>
      </c>
      <c r="V8" s="110">
        <f t="shared" si="13"/>
        <v>1</v>
      </c>
      <c r="W8" s="110">
        <f t="shared" si="13"/>
        <v>2</v>
      </c>
      <c r="X8" s="110">
        <f t="shared" si="13"/>
        <v>3</v>
      </c>
      <c r="Y8" s="111">
        <f t="shared" si="13"/>
        <v>4</v>
      </c>
      <c r="Z8" s="111">
        <f t="shared" si="13"/>
        <v>5</v>
      </c>
      <c r="AA8" s="110"/>
      <c r="AB8" s="110">
        <f>$CL5</f>
        <v>0</v>
      </c>
      <c r="AC8" s="110">
        <f t="shared" ref="AC8:AH8" si="14">IF(AB8=0,CM$5,AB8+1)</f>
        <v>0</v>
      </c>
      <c r="AD8" s="110">
        <f t="shared" si="14"/>
        <v>0</v>
      </c>
      <c r="AE8" s="110">
        <f t="shared" si="14"/>
        <v>0</v>
      </c>
      <c r="AF8" s="110">
        <f t="shared" si="14"/>
        <v>0</v>
      </c>
      <c r="AG8" s="111">
        <f t="shared" si="14"/>
        <v>1</v>
      </c>
      <c r="AH8" s="111">
        <f t="shared" si="14"/>
        <v>2</v>
      </c>
      <c r="AI8" s="18"/>
      <c r="AO8" s="38"/>
      <c r="AP8" s="38"/>
      <c r="AQ8" s="38"/>
      <c r="AR8" s="87"/>
      <c r="AS8" s="87"/>
      <c r="AT8" s="87"/>
      <c r="AU8" s="87"/>
      <c r="AV8" s="87"/>
      <c r="AW8" s="87"/>
      <c r="AX8" s="87"/>
      <c r="AY8" s="87"/>
      <c r="AZ8" s="87" t="s">
        <v>7</v>
      </c>
      <c r="BA8" s="87"/>
      <c r="BB8" s="87"/>
      <c r="BC8" s="87"/>
      <c r="BD8" s="87"/>
      <c r="BE8" s="87"/>
      <c r="BF8" s="87"/>
      <c r="BG8" s="88"/>
      <c r="BH8" s="87"/>
      <c r="BI8" s="87"/>
      <c r="BJ8" s="87"/>
      <c r="BK8" s="87"/>
      <c r="BL8" s="87"/>
      <c r="BM8" s="87"/>
      <c r="BN8" s="87"/>
      <c r="BO8" s="87"/>
      <c r="BP8" s="87"/>
      <c r="BQ8" s="87"/>
      <c r="BR8" s="87"/>
      <c r="BS8" s="87"/>
      <c r="BT8" s="87"/>
      <c r="BU8" s="87"/>
      <c r="BV8" s="87"/>
      <c r="BW8" s="57"/>
      <c r="BX8" s="57"/>
      <c r="BY8" s="57"/>
      <c r="BZ8" s="57"/>
      <c r="CA8" s="140">
        <f t="shared" si="1"/>
        <v>44569</v>
      </c>
      <c r="CB8" s="11" t="s">
        <v>504</v>
      </c>
      <c r="CC8" s="57"/>
      <c r="CD8" s="139">
        <f t="shared" si="2"/>
        <v>44628</v>
      </c>
      <c r="CE8" s="142" t="s">
        <v>85</v>
      </c>
      <c r="CF8" s="57" t="s">
        <v>7</v>
      </c>
      <c r="CG8" s="57"/>
      <c r="CH8" s="57"/>
      <c r="CI8" s="57"/>
      <c r="CJ8" s="92">
        <f>DATE($Y$1,AX10,1)</f>
        <v>45108</v>
      </c>
      <c r="CK8" s="93">
        <f t="shared" si="0"/>
        <v>7</v>
      </c>
      <c r="CL8" s="94">
        <f t="shared" si="4"/>
        <v>0</v>
      </c>
      <c r="CM8" s="94">
        <f t="shared" si="5"/>
        <v>0</v>
      </c>
      <c r="CN8" s="94">
        <f t="shared" si="6"/>
        <v>0</v>
      </c>
      <c r="CO8" s="94">
        <f t="shared" si="7"/>
        <v>0</v>
      </c>
      <c r="CP8" s="94">
        <f t="shared" si="8"/>
        <v>0</v>
      </c>
      <c r="CQ8" s="94">
        <f t="shared" si="9"/>
        <v>1</v>
      </c>
      <c r="CR8" s="94">
        <f t="shared" si="10"/>
        <v>0</v>
      </c>
      <c r="CS8" s="63">
        <f t="shared" si="3"/>
        <v>31</v>
      </c>
      <c r="CT8" s="57"/>
      <c r="CU8" s="57"/>
      <c r="CV8" s="57"/>
      <c r="CW8" s="57"/>
      <c r="CX8" s="57"/>
      <c r="CY8" s="57"/>
      <c r="CZ8" s="57"/>
      <c r="DA8" s="140"/>
      <c r="DB8" s="11"/>
    </row>
    <row r="9" spans="1:106" x14ac:dyDescent="0.2">
      <c r="D9" s="123">
        <f>J8+1</f>
        <v>2</v>
      </c>
      <c r="E9" s="123">
        <f t="shared" ref="E9" si="15">D9+1</f>
        <v>3</v>
      </c>
      <c r="F9" s="123">
        <f t="shared" ref="F9" si="16">E9+1</f>
        <v>4</v>
      </c>
      <c r="G9" s="123">
        <f t="shared" ref="G9" si="17">F9+1</f>
        <v>5</v>
      </c>
      <c r="H9" s="123">
        <f t="shared" ref="H9" si="18">G9+1</f>
        <v>6</v>
      </c>
      <c r="I9" s="111">
        <f t="shared" ref="I9" si="19">H9+1</f>
        <v>7</v>
      </c>
      <c r="J9" s="111">
        <f t="shared" ref="J9" si="20">I9+1</f>
        <v>8</v>
      </c>
      <c r="K9" s="110"/>
      <c r="L9" s="123">
        <f>R8+1</f>
        <v>6</v>
      </c>
      <c r="M9" s="123">
        <f>L9+1</f>
        <v>7</v>
      </c>
      <c r="N9" s="123">
        <f t="shared" ref="N9:R9" si="21">M9+1</f>
        <v>8</v>
      </c>
      <c r="O9" s="123">
        <f t="shared" si="21"/>
        <v>9</v>
      </c>
      <c r="P9" s="123">
        <f t="shared" si="21"/>
        <v>10</v>
      </c>
      <c r="Q9" s="111">
        <f t="shared" si="21"/>
        <v>11</v>
      </c>
      <c r="R9" s="111">
        <f t="shared" si="21"/>
        <v>12</v>
      </c>
      <c r="S9" s="112"/>
      <c r="T9" s="123">
        <f>Z8+1</f>
        <v>6</v>
      </c>
      <c r="U9" s="123">
        <f>T9+1</f>
        <v>7</v>
      </c>
      <c r="V9" s="123">
        <f t="shared" ref="V9:Z10" si="22">U9+1</f>
        <v>8</v>
      </c>
      <c r="W9" s="123">
        <f t="shared" si="22"/>
        <v>9</v>
      </c>
      <c r="X9" s="123">
        <f t="shared" si="22"/>
        <v>10</v>
      </c>
      <c r="Y9" s="111">
        <f t="shared" si="22"/>
        <v>11</v>
      </c>
      <c r="Z9" s="111">
        <f t="shared" si="22"/>
        <v>12</v>
      </c>
      <c r="AA9" s="110"/>
      <c r="AB9" s="123">
        <f>AH8+1</f>
        <v>3</v>
      </c>
      <c r="AC9" s="123">
        <f>AB9+1</f>
        <v>4</v>
      </c>
      <c r="AD9" s="123">
        <f t="shared" ref="AD9:AH11" si="23">AC9+1</f>
        <v>5</v>
      </c>
      <c r="AE9" s="123">
        <f t="shared" si="23"/>
        <v>6</v>
      </c>
      <c r="AF9" s="123">
        <f t="shared" si="23"/>
        <v>7</v>
      </c>
      <c r="AG9" s="111">
        <f t="shared" si="23"/>
        <v>8</v>
      </c>
      <c r="AH9" s="111">
        <f t="shared" si="23"/>
        <v>9</v>
      </c>
      <c r="AI9" s="18"/>
      <c r="AO9" s="38"/>
      <c r="AP9" s="38"/>
      <c r="AQ9" s="38"/>
      <c r="AR9" s="2" t="s">
        <v>785</v>
      </c>
      <c r="AU9" s="87"/>
      <c r="AV9" s="87"/>
      <c r="AW9" s="87"/>
      <c r="AX9" s="87"/>
      <c r="AY9" s="87"/>
      <c r="AZ9" s="87"/>
      <c r="BA9" s="87"/>
      <c r="BB9" s="87"/>
      <c r="BC9" s="87"/>
      <c r="BD9" s="87"/>
      <c r="BE9" s="87"/>
      <c r="BF9" s="87"/>
      <c r="BG9" s="88"/>
      <c r="BH9" s="87"/>
      <c r="BI9" s="87"/>
      <c r="BJ9" s="87"/>
      <c r="BK9" s="87"/>
      <c r="BL9" s="87"/>
      <c r="BM9" s="87"/>
      <c r="BN9" s="87"/>
      <c r="BO9" s="87"/>
      <c r="BP9" s="87"/>
      <c r="BQ9" s="87"/>
      <c r="BR9" s="87"/>
      <c r="BS9" s="87"/>
      <c r="BT9" s="87"/>
      <c r="BU9" s="87"/>
      <c r="BV9" s="87"/>
      <c r="BW9" s="57"/>
      <c r="BX9" s="57"/>
      <c r="BY9" s="57"/>
      <c r="BZ9" s="57"/>
      <c r="CA9" s="140">
        <f t="shared" si="1"/>
        <v>44570</v>
      </c>
      <c r="CB9" s="11" t="s">
        <v>505</v>
      </c>
      <c r="CC9" s="57"/>
      <c r="CD9" s="139">
        <f t="shared" si="2"/>
        <v>44629</v>
      </c>
      <c r="CE9" s="142" t="s">
        <v>86</v>
      </c>
      <c r="CF9" s="57"/>
      <c r="CG9" s="57"/>
      <c r="CH9" s="57"/>
      <c r="CI9" s="57"/>
      <c r="CJ9" s="95">
        <f>DATE($Y$1,AY10,1)</f>
        <v>45139</v>
      </c>
      <c r="CK9" s="96">
        <f t="shared" si="0"/>
        <v>3</v>
      </c>
      <c r="CL9" s="97">
        <f t="shared" si="4"/>
        <v>0</v>
      </c>
      <c r="CM9" s="97">
        <f t="shared" si="5"/>
        <v>1</v>
      </c>
      <c r="CN9" s="97">
        <f t="shared" si="6"/>
        <v>0</v>
      </c>
      <c r="CO9" s="97">
        <f t="shared" si="7"/>
        <v>0</v>
      </c>
      <c r="CP9" s="97">
        <f t="shared" si="8"/>
        <v>0</v>
      </c>
      <c r="CQ9" s="97">
        <f t="shared" si="9"/>
        <v>0</v>
      </c>
      <c r="CR9" s="97">
        <f t="shared" si="10"/>
        <v>0</v>
      </c>
      <c r="CS9" s="63">
        <f t="shared" si="3"/>
        <v>31</v>
      </c>
      <c r="CT9" s="57"/>
      <c r="CU9" s="57"/>
      <c r="CV9" s="57"/>
      <c r="CW9" s="57"/>
      <c r="CX9" s="57"/>
      <c r="CY9" s="57"/>
      <c r="CZ9" s="57"/>
      <c r="DA9" s="140"/>
      <c r="DB9" s="11"/>
    </row>
    <row r="10" spans="1:106" x14ac:dyDescent="0.2">
      <c r="D10" s="123">
        <f>J9+1</f>
        <v>9</v>
      </c>
      <c r="E10" s="123">
        <f t="shared" ref="E10:J10" si="24">D10+1</f>
        <v>10</v>
      </c>
      <c r="F10" s="123">
        <f t="shared" si="24"/>
        <v>11</v>
      </c>
      <c r="G10" s="123">
        <f t="shared" si="24"/>
        <v>12</v>
      </c>
      <c r="H10" s="123">
        <f t="shared" si="24"/>
        <v>13</v>
      </c>
      <c r="I10" s="111">
        <f t="shared" si="24"/>
        <v>14</v>
      </c>
      <c r="J10" s="111">
        <f t="shared" si="24"/>
        <v>15</v>
      </c>
      <c r="K10" s="110"/>
      <c r="L10" s="123">
        <f>R9+1</f>
        <v>13</v>
      </c>
      <c r="M10" s="123">
        <f>L10+1</f>
        <v>14</v>
      </c>
      <c r="N10" s="123">
        <f t="shared" ref="N10:R10" si="25">M10+1</f>
        <v>15</v>
      </c>
      <c r="O10" s="123">
        <f t="shared" si="25"/>
        <v>16</v>
      </c>
      <c r="P10" s="123">
        <f t="shared" si="25"/>
        <v>17</v>
      </c>
      <c r="Q10" s="111">
        <f t="shared" si="25"/>
        <v>18</v>
      </c>
      <c r="R10" s="111">
        <f t="shared" si="25"/>
        <v>19</v>
      </c>
      <c r="S10" s="112"/>
      <c r="T10" s="123">
        <f>Z9+1</f>
        <v>13</v>
      </c>
      <c r="U10" s="123">
        <f>T10+1</f>
        <v>14</v>
      </c>
      <c r="V10" s="123">
        <f t="shared" si="22"/>
        <v>15</v>
      </c>
      <c r="W10" s="123">
        <f t="shared" si="22"/>
        <v>16</v>
      </c>
      <c r="X10" s="123">
        <f t="shared" si="22"/>
        <v>17</v>
      </c>
      <c r="Y10" s="111">
        <f t="shared" si="22"/>
        <v>18</v>
      </c>
      <c r="Z10" s="111">
        <f t="shared" si="22"/>
        <v>19</v>
      </c>
      <c r="AA10" s="110"/>
      <c r="AB10" s="123">
        <f>AH9+1</f>
        <v>10</v>
      </c>
      <c r="AC10" s="123">
        <f>AB10+1</f>
        <v>11</v>
      </c>
      <c r="AD10" s="123">
        <f t="shared" si="23"/>
        <v>12</v>
      </c>
      <c r="AE10" s="123">
        <f t="shared" si="23"/>
        <v>13</v>
      </c>
      <c r="AF10" s="123">
        <f t="shared" si="23"/>
        <v>14</v>
      </c>
      <c r="AG10" s="111">
        <f t="shared" si="23"/>
        <v>15</v>
      </c>
      <c r="AH10" s="111">
        <f t="shared" si="23"/>
        <v>16</v>
      </c>
      <c r="AI10" s="18"/>
      <c r="AO10" s="38"/>
      <c r="AP10" s="38"/>
      <c r="AQ10" s="38"/>
      <c r="AR10" s="156">
        <f>INDEX({1;2;3;4;5;6;7;8;9;10;11;12},MATCH($D$6,{"janvier";"février";"mars";"avril";"mai";"juin";"juillet";"aout";"septembre";"octobre";"novembre";"décembre"},0))</f>
        <v>1</v>
      </c>
      <c r="AS10" s="157">
        <f>IF(AR10&lt;12,AR10+1,AR10-11)</f>
        <v>2</v>
      </c>
      <c r="AT10" s="157">
        <f t="shared" ref="AT10:BC10" si="26">IF(AS10&lt;12,AS10+1,AS10-11)</f>
        <v>3</v>
      </c>
      <c r="AU10" s="157">
        <f t="shared" si="26"/>
        <v>4</v>
      </c>
      <c r="AV10" s="157">
        <f t="shared" si="26"/>
        <v>5</v>
      </c>
      <c r="AW10" s="157">
        <f t="shared" si="26"/>
        <v>6</v>
      </c>
      <c r="AX10" s="157">
        <f t="shared" si="26"/>
        <v>7</v>
      </c>
      <c r="AY10" s="157">
        <f t="shared" si="26"/>
        <v>8</v>
      </c>
      <c r="AZ10" s="157">
        <f t="shared" si="26"/>
        <v>9</v>
      </c>
      <c r="BA10" s="157">
        <f t="shared" si="26"/>
        <v>10</v>
      </c>
      <c r="BB10" s="157">
        <f t="shared" si="26"/>
        <v>11</v>
      </c>
      <c r="BC10" s="157">
        <f t="shared" si="26"/>
        <v>12</v>
      </c>
      <c r="BD10" s="87"/>
      <c r="BE10" s="87"/>
      <c r="BF10" s="87"/>
      <c r="BG10" s="88"/>
      <c r="BH10" s="87"/>
      <c r="BI10" s="87"/>
      <c r="BJ10" s="87"/>
      <c r="BK10" s="87"/>
      <c r="BL10" s="87"/>
      <c r="BM10" s="87"/>
      <c r="BN10" s="87"/>
      <c r="BO10" s="87"/>
      <c r="BP10" s="87"/>
      <c r="BQ10" s="87"/>
      <c r="BR10" s="87"/>
      <c r="BS10" s="87"/>
      <c r="BT10" s="87"/>
      <c r="BU10" s="87"/>
      <c r="BV10" s="87"/>
      <c r="BW10" s="57"/>
      <c r="BX10" s="57"/>
      <c r="BY10" s="57"/>
      <c r="BZ10" s="57"/>
      <c r="CA10" s="140">
        <f t="shared" si="1"/>
        <v>44571</v>
      </c>
      <c r="CB10" s="11" t="s">
        <v>506</v>
      </c>
      <c r="CC10" s="57"/>
      <c r="CD10" s="139">
        <f t="shared" si="2"/>
        <v>44630</v>
      </c>
      <c r="CE10" s="142" t="s">
        <v>87</v>
      </c>
      <c r="CF10" s="57"/>
      <c r="CG10" s="57"/>
      <c r="CH10" s="57"/>
      <c r="CI10" s="57"/>
      <c r="CJ10" s="98">
        <f>DATE($Y$1,AZ10,1)</f>
        <v>45170</v>
      </c>
      <c r="CK10" s="99">
        <f t="shared" si="0"/>
        <v>6</v>
      </c>
      <c r="CL10" s="100">
        <f t="shared" si="4"/>
        <v>0</v>
      </c>
      <c r="CM10" s="100">
        <f t="shared" si="5"/>
        <v>0</v>
      </c>
      <c r="CN10" s="100">
        <f t="shared" si="6"/>
        <v>0</v>
      </c>
      <c r="CO10" s="100">
        <f t="shared" si="7"/>
        <v>0</v>
      </c>
      <c r="CP10" s="100">
        <f t="shared" si="8"/>
        <v>1</v>
      </c>
      <c r="CQ10" s="100">
        <f t="shared" si="9"/>
        <v>0</v>
      </c>
      <c r="CR10" s="100">
        <f t="shared" si="10"/>
        <v>0</v>
      </c>
      <c r="CS10" s="63">
        <f t="shared" si="3"/>
        <v>30</v>
      </c>
      <c r="CT10" s="57"/>
      <c r="CU10" s="57"/>
      <c r="CV10" s="57"/>
      <c r="CW10" s="57"/>
      <c r="CX10" s="57"/>
      <c r="CY10" s="57"/>
      <c r="CZ10" s="57"/>
      <c r="DA10" s="140"/>
      <c r="DB10" s="11"/>
    </row>
    <row r="11" spans="1:106" x14ac:dyDescent="0.2">
      <c r="D11" s="123">
        <f>J10+1</f>
        <v>16</v>
      </c>
      <c r="E11" s="123">
        <f t="shared" ref="E11" si="27">D11+1</f>
        <v>17</v>
      </c>
      <c r="F11" s="123">
        <f t="shared" ref="F11" si="28">E11+1</f>
        <v>18</v>
      </c>
      <c r="G11" s="123">
        <f t="shared" ref="G11" si="29">F11+1</f>
        <v>19</v>
      </c>
      <c r="H11" s="123">
        <f t="shared" ref="H11" si="30">G11+1</f>
        <v>20</v>
      </c>
      <c r="I11" s="111">
        <f t="shared" ref="I11" si="31">H11+1</f>
        <v>21</v>
      </c>
      <c r="J11" s="111">
        <f t="shared" ref="J11" si="32">I11+1</f>
        <v>22</v>
      </c>
      <c r="K11" s="110"/>
      <c r="L11" s="123">
        <f>R10+1</f>
        <v>20</v>
      </c>
      <c r="M11" s="123">
        <f>L11+1</f>
        <v>21</v>
      </c>
      <c r="N11" s="123">
        <f t="shared" ref="N11:R11" si="33">M11+1</f>
        <v>22</v>
      </c>
      <c r="O11" s="123">
        <f t="shared" si="33"/>
        <v>23</v>
      </c>
      <c r="P11" s="123">
        <f t="shared" si="33"/>
        <v>24</v>
      </c>
      <c r="Q11" s="111">
        <f t="shared" si="33"/>
        <v>25</v>
      </c>
      <c r="R11" s="111">
        <f t="shared" si="33"/>
        <v>26</v>
      </c>
      <c r="S11" s="112"/>
      <c r="T11" s="123">
        <f>Z10+1</f>
        <v>20</v>
      </c>
      <c r="U11" s="123">
        <f>T11+1</f>
        <v>21</v>
      </c>
      <c r="V11" s="123">
        <f t="shared" ref="V11:Z11" si="34">U11+1</f>
        <v>22</v>
      </c>
      <c r="W11" s="123">
        <f t="shared" si="34"/>
        <v>23</v>
      </c>
      <c r="X11" s="123">
        <f t="shared" si="34"/>
        <v>24</v>
      </c>
      <c r="Y11" s="111">
        <f t="shared" si="34"/>
        <v>25</v>
      </c>
      <c r="Z11" s="111">
        <f t="shared" si="34"/>
        <v>26</v>
      </c>
      <c r="AA11" s="110"/>
      <c r="AB11" s="123">
        <f>AH10+1</f>
        <v>17</v>
      </c>
      <c r="AC11" s="123">
        <f>AB11+1</f>
        <v>18</v>
      </c>
      <c r="AD11" s="123">
        <f t="shared" si="23"/>
        <v>19</v>
      </c>
      <c r="AE11" s="123">
        <f t="shared" si="23"/>
        <v>20</v>
      </c>
      <c r="AF11" s="123">
        <f t="shared" si="23"/>
        <v>21</v>
      </c>
      <c r="AG11" s="111">
        <f t="shared" si="23"/>
        <v>22</v>
      </c>
      <c r="AH11" s="111">
        <f t="shared" si="23"/>
        <v>23</v>
      </c>
      <c r="AI11" s="18"/>
      <c r="AO11" s="38"/>
      <c r="AP11" s="38"/>
      <c r="AQ11" s="38"/>
      <c r="AR11" s="87"/>
      <c r="AS11" s="138"/>
      <c r="AT11" s="138"/>
      <c r="AU11" s="138"/>
      <c r="AV11" s="138"/>
      <c r="AW11" s="138"/>
      <c r="AX11" s="138"/>
      <c r="AY11" s="138"/>
      <c r="AZ11" s="138"/>
      <c r="BA11" s="138"/>
      <c r="BB11" s="138"/>
      <c r="BC11" s="138"/>
      <c r="BD11" s="87"/>
      <c r="BE11" s="87"/>
      <c r="BF11" s="87"/>
      <c r="BG11" s="88"/>
      <c r="BH11" s="87"/>
      <c r="BI11" s="87"/>
      <c r="BJ11" s="87"/>
      <c r="BK11" s="87"/>
      <c r="BL11" s="87"/>
      <c r="BM11" s="87"/>
      <c r="BN11" s="87"/>
      <c r="BO11" s="87"/>
      <c r="BP11" s="87"/>
      <c r="BQ11" s="87"/>
      <c r="BR11" s="87"/>
      <c r="BS11" s="87"/>
      <c r="BT11" s="87"/>
      <c r="BU11" s="87"/>
      <c r="BV11" s="87"/>
      <c r="BW11" s="57"/>
      <c r="BX11" s="57"/>
      <c r="BY11" s="57"/>
      <c r="BZ11" s="57"/>
      <c r="CA11" s="140">
        <f t="shared" si="1"/>
        <v>44572</v>
      </c>
      <c r="CB11" s="11" t="s">
        <v>507</v>
      </c>
      <c r="CC11" s="57"/>
      <c r="CD11" s="139">
        <f t="shared" si="2"/>
        <v>44631</v>
      </c>
      <c r="CE11" s="142" t="s">
        <v>88</v>
      </c>
      <c r="CF11" s="57"/>
      <c r="CG11" s="57"/>
      <c r="CH11" s="57"/>
      <c r="CI11" s="57"/>
      <c r="CJ11" s="101">
        <f>DATE($Y$1,BA10,1)</f>
        <v>45200</v>
      </c>
      <c r="CK11" s="102">
        <f t="shared" si="0"/>
        <v>1</v>
      </c>
      <c r="CL11" s="103">
        <f t="shared" si="4"/>
        <v>0</v>
      </c>
      <c r="CM11" s="103">
        <f t="shared" si="5"/>
        <v>0</v>
      </c>
      <c r="CN11" s="103">
        <f t="shared" si="6"/>
        <v>0</v>
      </c>
      <c r="CO11" s="103">
        <f t="shared" si="7"/>
        <v>0</v>
      </c>
      <c r="CP11" s="103">
        <f t="shared" si="8"/>
        <v>0</v>
      </c>
      <c r="CQ11" s="103">
        <f t="shared" si="9"/>
        <v>0</v>
      </c>
      <c r="CR11" s="103">
        <f t="shared" si="10"/>
        <v>1</v>
      </c>
      <c r="CS11" s="63">
        <f t="shared" si="3"/>
        <v>31</v>
      </c>
      <c r="CT11" s="57"/>
      <c r="CU11" s="57"/>
      <c r="CV11" s="57"/>
      <c r="CW11" s="57"/>
      <c r="CX11" s="57"/>
      <c r="CY11" s="57"/>
      <c r="CZ11" s="57"/>
      <c r="DA11" s="140"/>
      <c r="DB11" s="11"/>
    </row>
    <row r="12" spans="1:106" ht="15.75" customHeight="1" x14ac:dyDescent="0.2">
      <c r="D12" s="123">
        <f>IF(AND(10&lt;J11, J11&lt;$CS$2),J11+1,0)</f>
        <v>23</v>
      </c>
      <c r="E12" s="123">
        <f t="shared" ref="E12:J13" si="35">IF(AND(D12&lt;$CS$2,D12&gt;10),D12+1,0)</f>
        <v>24</v>
      </c>
      <c r="F12" s="123">
        <f t="shared" si="35"/>
        <v>25</v>
      </c>
      <c r="G12" s="123">
        <f t="shared" si="35"/>
        <v>26</v>
      </c>
      <c r="H12" s="123">
        <f t="shared" si="35"/>
        <v>27</v>
      </c>
      <c r="I12" s="111">
        <f t="shared" si="35"/>
        <v>28</v>
      </c>
      <c r="J12" s="111">
        <f t="shared" si="35"/>
        <v>29</v>
      </c>
      <c r="K12" s="110"/>
      <c r="L12" s="123">
        <f>IF(AND(10&lt;R11, R11&lt;CS3),R11+1,0)</f>
        <v>27</v>
      </c>
      <c r="M12" s="123">
        <f t="shared" ref="M12:R13" si="36">IF(AND(L12&lt;$CS$3,L12&gt;10),L12+1,0)</f>
        <v>28</v>
      </c>
      <c r="N12" s="123">
        <f t="shared" si="36"/>
        <v>0</v>
      </c>
      <c r="O12" s="123">
        <f t="shared" si="36"/>
        <v>0</v>
      </c>
      <c r="P12" s="123">
        <f t="shared" si="36"/>
        <v>0</v>
      </c>
      <c r="Q12" s="111">
        <f t="shared" si="36"/>
        <v>0</v>
      </c>
      <c r="R12" s="111">
        <f t="shared" si="36"/>
        <v>0</v>
      </c>
      <c r="S12" s="112"/>
      <c r="T12" s="123">
        <f>IF(AND(10&lt;Z11, Z11&lt;CS4),Z11+1,0)</f>
        <v>27</v>
      </c>
      <c r="U12" s="123">
        <f t="shared" ref="U12:Z13" si="37">IF(AND(T12&lt;$CS$4,T12&gt;10),T12+1,0)</f>
        <v>28</v>
      </c>
      <c r="V12" s="123">
        <f t="shared" si="37"/>
        <v>29</v>
      </c>
      <c r="W12" s="123">
        <f t="shared" si="37"/>
        <v>30</v>
      </c>
      <c r="X12" s="123">
        <f t="shared" si="37"/>
        <v>31</v>
      </c>
      <c r="Y12" s="111">
        <f t="shared" si="37"/>
        <v>0</v>
      </c>
      <c r="Z12" s="111">
        <f t="shared" si="37"/>
        <v>0</v>
      </c>
      <c r="AA12" s="110"/>
      <c r="AB12" s="123">
        <f>IF(AND(10&lt;AH11, AH11&lt;CS5),AH11+1,0)</f>
        <v>24</v>
      </c>
      <c r="AC12" s="123">
        <f t="shared" ref="AC12:AH13" si="38">IF(AND(AB12&lt;$CS$5,AB12&gt;10),AB12+1,0)</f>
        <v>25</v>
      </c>
      <c r="AD12" s="123">
        <f t="shared" si="38"/>
        <v>26</v>
      </c>
      <c r="AE12" s="123">
        <f t="shared" si="38"/>
        <v>27</v>
      </c>
      <c r="AF12" s="123">
        <f t="shared" si="38"/>
        <v>28</v>
      </c>
      <c r="AG12" s="111">
        <f t="shared" si="38"/>
        <v>29</v>
      </c>
      <c r="AH12" s="111">
        <f t="shared" si="38"/>
        <v>30</v>
      </c>
      <c r="AI12" s="19"/>
      <c r="AO12" s="38"/>
      <c r="AP12" s="38"/>
      <c r="AQ12" s="38"/>
      <c r="AR12" s="87"/>
      <c r="AS12" s="87"/>
      <c r="AT12" s="87"/>
      <c r="AU12" s="87"/>
      <c r="AV12" s="87"/>
      <c r="AW12" s="87"/>
      <c r="AX12" s="87"/>
      <c r="AY12" s="87"/>
      <c r="AZ12" s="87"/>
      <c r="BA12" s="87"/>
      <c r="BB12" s="87"/>
      <c r="BC12" s="87"/>
      <c r="BK12" s="87"/>
      <c r="BL12" s="87"/>
      <c r="BM12" s="87"/>
      <c r="BN12" s="87"/>
      <c r="BO12" s="87"/>
      <c r="BP12" s="87"/>
      <c r="BQ12" s="87"/>
      <c r="BR12" s="87"/>
      <c r="BS12" s="87"/>
      <c r="BT12" s="87"/>
      <c r="BU12" s="87"/>
      <c r="BV12" s="87"/>
      <c r="BW12" s="57"/>
      <c r="BX12" s="57"/>
      <c r="BY12" s="57"/>
      <c r="BZ12" s="57"/>
      <c r="CA12" s="140">
        <f t="shared" si="1"/>
        <v>44573</v>
      </c>
      <c r="CB12" s="20" t="s">
        <v>372</v>
      </c>
      <c r="CC12" s="57"/>
      <c r="CD12" s="139">
        <f t="shared" si="2"/>
        <v>44632</v>
      </c>
      <c r="CE12" s="142" t="s">
        <v>89</v>
      </c>
      <c r="CF12" s="57"/>
      <c r="CG12" s="57"/>
      <c r="CH12" s="57"/>
      <c r="CI12" s="57"/>
      <c r="CJ12" s="104">
        <f>DATE($Y$1,BB10,1)</f>
        <v>45231</v>
      </c>
      <c r="CK12" s="105">
        <f t="shared" si="0"/>
        <v>4</v>
      </c>
      <c r="CL12" s="106">
        <f t="shared" si="4"/>
        <v>0</v>
      </c>
      <c r="CM12" s="106">
        <f t="shared" si="5"/>
        <v>0</v>
      </c>
      <c r="CN12" s="106">
        <f t="shared" si="6"/>
        <v>1</v>
      </c>
      <c r="CO12" s="106">
        <f t="shared" si="7"/>
        <v>0</v>
      </c>
      <c r="CP12" s="106">
        <f t="shared" si="8"/>
        <v>0</v>
      </c>
      <c r="CQ12" s="106">
        <f t="shared" si="9"/>
        <v>0</v>
      </c>
      <c r="CR12" s="106">
        <f t="shared" si="10"/>
        <v>0</v>
      </c>
      <c r="CS12" s="63">
        <f t="shared" si="3"/>
        <v>30</v>
      </c>
      <c r="CT12" s="57"/>
      <c r="CU12" s="57"/>
      <c r="CV12" s="57"/>
      <c r="CW12" s="57"/>
      <c r="CX12" s="57"/>
      <c r="CY12" s="57"/>
      <c r="CZ12" s="57"/>
      <c r="DA12" s="140"/>
      <c r="DB12" s="20"/>
    </row>
    <row r="13" spans="1:106" x14ac:dyDescent="0.2">
      <c r="D13" s="123">
        <f>IF(AND(10&lt;J12, J12&lt;$CS$2),J12+1,0)</f>
        <v>30</v>
      </c>
      <c r="E13" s="123">
        <f t="shared" si="35"/>
        <v>31</v>
      </c>
      <c r="F13" s="123">
        <f t="shared" si="35"/>
        <v>0</v>
      </c>
      <c r="G13" s="123">
        <f t="shared" si="35"/>
        <v>0</v>
      </c>
      <c r="H13" s="123">
        <f t="shared" si="35"/>
        <v>0</v>
      </c>
      <c r="I13" s="111">
        <f t="shared" si="35"/>
        <v>0</v>
      </c>
      <c r="J13" s="111">
        <f t="shared" si="35"/>
        <v>0</v>
      </c>
      <c r="K13" s="110"/>
      <c r="L13" s="123">
        <f>IF(AND(10&lt;R12, R12&lt;CS3),R12+1,0)</f>
        <v>0</v>
      </c>
      <c r="M13" s="123">
        <f t="shared" si="36"/>
        <v>0</v>
      </c>
      <c r="N13" s="123">
        <f t="shared" si="36"/>
        <v>0</v>
      </c>
      <c r="O13" s="123">
        <f t="shared" si="36"/>
        <v>0</v>
      </c>
      <c r="P13" s="123">
        <f t="shared" si="36"/>
        <v>0</v>
      </c>
      <c r="Q13" s="111">
        <f t="shared" si="36"/>
        <v>0</v>
      </c>
      <c r="R13" s="111">
        <f t="shared" si="36"/>
        <v>0</v>
      </c>
      <c r="S13" s="112"/>
      <c r="T13" s="123">
        <f>IF(AND(10&lt;Z12, Z12&lt;CS4),Z12+1,0)</f>
        <v>0</v>
      </c>
      <c r="U13" s="123">
        <f t="shared" si="37"/>
        <v>0</v>
      </c>
      <c r="V13" s="123">
        <f t="shared" si="37"/>
        <v>0</v>
      </c>
      <c r="W13" s="123">
        <f t="shared" si="37"/>
        <v>0</v>
      </c>
      <c r="X13" s="123">
        <f t="shared" si="37"/>
        <v>0</v>
      </c>
      <c r="Y13" s="111">
        <f t="shared" si="37"/>
        <v>0</v>
      </c>
      <c r="Z13" s="111">
        <f t="shared" si="37"/>
        <v>0</v>
      </c>
      <c r="AA13" s="110"/>
      <c r="AB13" s="123">
        <f>IF(AND(10&lt;AH12, AH12&lt;CS5),AH12+1,0)</f>
        <v>0</v>
      </c>
      <c r="AC13" s="123">
        <f t="shared" si="38"/>
        <v>0</v>
      </c>
      <c r="AD13" s="123">
        <f t="shared" si="38"/>
        <v>0</v>
      </c>
      <c r="AE13" s="123">
        <f t="shared" si="38"/>
        <v>0</v>
      </c>
      <c r="AF13" s="123">
        <f t="shared" si="38"/>
        <v>0</v>
      </c>
      <c r="AG13" s="111">
        <f t="shared" si="38"/>
        <v>0</v>
      </c>
      <c r="AH13" s="111">
        <f t="shared" si="38"/>
        <v>0</v>
      </c>
      <c r="AI13" s="21"/>
      <c r="AO13" s="38"/>
      <c r="AP13" s="38"/>
      <c r="AQ13" s="38"/>
      <c r="AS13" s="87"/>
      <c r="AT13" s="87" t="s">
        <v>7</v>
      </c>
      <c r="AU13" s="87"/>
      <c r="AV13" s="87"/>
      <c r="AW13" s="87"/>
      <c r="AX13" s="87"/>
      <c r="AY13" s="87"/>
      <c r="AZ13" s="87"/>
      <c r="BA13" s="87"/>
      <c r="BB13" s="87"/>
      <c r="BC13" s="87"/>
      <c r="BD13" s="87"/>
      <c r="BE13" s="87"/>
      <c r="BF13" s="87"/>
      <c r="BG13" s="88"/>
      <c r="BH13" s="87"/>
      <c r="BI13" s="87"/>
      <c r="BJ13" s="87"/>
      <c r="BK13" s="87"/>
      <c r="BL13" s="87"/>
      <c r="BM13" s="87"/>
      <c r="BN13" s="87"/>
      <c r="BO13" s="87"/>
      <c r="BP13" s="87"/>
      <c r="BQ13" s="87"/>
      <c r="BR13" s="87"/>
      <c r="BS13" s="87"/>
      <c r="BT13" s="87"/>
      <c r="BU13" s="87"/>
      <c r="BV13" s="87"/>
      <c r="BW13" s="57"/>
      <c r="BX13" s="57"/>
      <c r="BY13" s="57"/>
      <c r="BZ13" s="57"/>
      <c r="CA13" s="140">
        <f t="shared" si="1"/>
        <v>44574</v>
      </c>
      <c r="CB13" s="20" t="s">
        <v>373</v>
      </c>
      <c r="CC13" s="57"/>
      <c r="CD13" s="139">
        <f t="shared" si="2"/>
        <v>44633</v>
      </c>
      <c r="CE13" s="142" t="s">
        <v>90</v>
      </c>
      <c r="CF13" s="57"/>
      <c r="CG13" s="57"/>
      <c r="CH13" s="57"/>
      <c r="CI13" s="57"/>
      <c r="CJ13" s="107">
        <f>DATE($Y$1,BC10,1)</f>
        <v>45261</v>
      </c>
      <c r="CK13" s="59">
        <f t="shared" si="0"/>
        <v>6</v>
      </c>
      <c r="CL13" s="108">
        <f t="shared" si="4"/>
        <v>0</v>
      </c>
      <c r="CM13" s="108">
        <f t="shared" si="5"/>
        <v>0</v>
      </c>
      <c r="CN13" s="108">
        <f t="shared" si="6"/>
        <v>0</v>
      </c>
      <c r="CO13" s="108">
        <f t="shared" si="7"/>
        <v>0</v>
      </c>
      <c r="CP13" s="108">
        <f t="shared" si="8"/>
        <v>1</v>
      </c>
      <c r="CQ13" s="109">
        <f t="shared" si="9"/>
        <v>0</v>
      </c>
      <c r="CR13" s="109">
        <f t="shared" si="10"/>
        <v>0</v>
      </c>
      <c r="CS13" s="63">
        <f t="shared" si="3"/>
        <v>31</v>
      </c>
      <c r="CT13" s="57"/>
      <c r="CU13" s="57"/>
      <c r="CV13" s="57"/>
      <c r="CW13" s="57"/>
      <c r="CX13" s="57"/>
      <c r="CY13" s="57"/>
      <c r="CZ13" s="57"/>
      <c r="DA13" s="140"/>
      <c r="DB13" s="20"/>
    </row>
    <row r="14" spans="1:106" ht="15.6" hidden="1" customHeight="1" x14ac:dyDescent="0.25">
      <c r="D14" s="110"/>
      <c r="E14" s="110"/>
      <c r="F14" s="110"/>
      <c r="G14" s="110"/>
      <c r="H14" s="110"/>
      <c r="I14" s="111"/>
      <c r="J14" s="111"/>
      <c r="K14" s="110"/>
      <c r="L14" s="110"/>
      <c r="M14" s="110"/>
      <c r="N14" s="110"/>
      <c r="O14" s="110"/>
      <c r="P14" s="110"/>
      <c r="Q14" s="111"/>
      <c r="R14" s="111"/>
      <c r="S14" s="112"/>
      <c r="T14" s="110"/>
      <c r="U14" s="110"/>
      <c r="V14" s="110"/>
      <c r="W14" s="110"/>
      <c r="X14" s="110"/>
      <c r="Y14" s="111"/>
      <c r="Z14" s="111"/>
      <c r="AA14" s="110"/>
      <c r="AB14" s="110"/>
      <c r="AC14" s="110"/>
      <c r="AD14" s="110"/>
      <c r="AE14" s="110"/>
      <c r="AF14" s="110"/>
      <c r="AG14" s="111"/>
      <c r="AH14" s="111"/>
      <c r="AN14" s="22">
        <f t="shared" ref="AN14" si="39">DATE($Y$1,1,1)</f>
        <v>44927</v>
      </c>
      <c r="AO14" s="38"/>
      <c r="AP14" s="38"/>
      <c r="AQ14" s="38"/>
      <c r="AR14" s="87"/>
      <c r="AS14" s="87"/>
      <c r="AT14" s="87" t="e">
        <f>AT13+1</f>
        <v>#VALUE!</v>
      </c>
      <c r="AU14" s="87"/>
      <c r="AV14" s="87"/>
      <c r="AW14" s="87"/>
      <c r="AX14" s="87"/>
      <c r="AY14" s="87"/>
      <c r="AZ14" s="87"/>
      <c r="BA14" s="87"/>
      <c r="BB14" s="87"/>
      <c r="BC14" s="87"/>
      <c r="BD14" s="87"/>
      <c r="BE14" s="87"/>
      <c r="BF14" s="87"/>
      <c r="BG14" s="88"/>
      <c r="BH14" s="87"/>
      <c r="BI14" s="87"/>
      <c r="BJ14" s="87"/>
      <c r="BK14" s="87"/>
      <c r="BL14" s="87"/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57"/>
      <c r="BX14" s="57"/>
      <c r="BY14" s="57"/>
      <c r="BZ14" s="57"/>
      <c r="CA14" s="140">
        <f t="shared" si="1"/>
        <v>44575</v>
      </c>
      <c r="CB14" s="20" t="s">
        <v>374</v>
      </c>
      <c r="CC14" s="57"/>
      <c r="CD14" s="139">
        <f t="shared" si="2"/>
        <v>44634</v>
      </c>
      <c r="CE14" s="142" t="s">
        <v>91</v>
      </c>
      <c r="CF14" s="57"/>
      <c r="CG14" s="57"/>
      <c r="CH14" s="57"/>
      <c r="CI14" s="57"/>
      <c r="CJ14" s="58"/>
      <c r="CK14" s="59">
        <f>WEEKDAY(AN14)</f>
        <v>1</v>
      </c>
      <c r="CL14" s="57"/>
      <c r="CM14" s="57"/>
      <c r="CN14" s="57"/>
      <c r="CO14" s="57"/>
      <c r="CP14" s="57"/>
      <c r="CQ14" s="57"/>
      <c r="CR14" s="57"/>
      <c r="CS14" s="57"/>
      <c r="CT14" s="57"/>
      <c r="CU14" s="57"/>
      <c r="CV14" s="57"/>
      <c r="CW14" s="57"/>
      <c r="CX14" s="57"/>
      <c r="CY14" s="57"/>
      <c r="CZ14" s="57"/>
      <c r="DA14" s="140"/>
      <c r="DB14" s="20"/>
    </row>
    <row r="15" spans="1:106" ht="15.75" hidden="1" customHeight="1" x14ac:dyDescent="0.2">
      <c r="D15" s="113"/>
      <c r="E15" s="113"/>
      <c r="F15" s="113"/>
      <c r="G15" s="113"/>
      <c r="H15" s="113"/>
      <c r="I15" s="122"/>
      <c r="J15" s="122"/>
      <c r="K15" s="113"/>
      <c r="L15" s="113"/>
      <c r="M15" s="113"/>
      <c r="N15" s="113"/>
      <c r="O15" s="113"/>
      <c r="P15" s="113"/>
      <c r="Q15" s="122"/>
      <c r="R15" s="122"/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  <c r="AF15" s="113"/>
      <c r="AG15" s="113"/>
      <c r="AH15" s="113"/>
      <c r="AN15" s="22"/>
      <c r="AO15" s="38"/>
      <c r="AP15" s="38"/>
      <c r="AQ15" s="38"/>
      <c r="AR15" s="87"/>
      <c r="AS15" s="87"/>
      <c r="AT15" s="87" t="s">
        <v>7</v>
      </c>
      <c r="AU15" s="87"/>
      <c r="AV15" s="87"/>
      <c r="AW15" s="87"/>
      <c r="AX15" s="87"/>
      <c r="AY15" s="87"/>
      <c r="AZ15" s="87"/>
      <c r="BA15" s="87"/>
      <c r="BB15" s="87"/>
      <c r="BC15" s="87"/>
      <c r="BD15" s="87"/>
      <c r="BE15" s="87"/>
      <c r="BF15" s="87"/>
      <c r="BG15" s="87"/>
      <c r="BH15" s="87"/>
      <c r="BI15" s="87"/>
      <c r="BJ15" s="87"/>
      <c r="BK15" s="87"/>
      <c r="BL15" s="87"/>
      <c r="BM15" s="87"/>
      <c r="BN15" s="87"/>
      <c r="BO15" s="87"/>
      <c r="BP15" s="87"/>
      <c r="BQ15" s="87"/>
      <c r="BR15" s="87"/>
      <c r="BS15" s="87"/>
      <c r="BT15" s="87"/>
      <c r="BU15" s="87"/>
      <c r="BV15" s="87"/>
      <c r="BW15" s="57"/>
      <c r="BX15" s="57"/>
      <c r="BY15" s="57"/>
      <c r="BZ15" s="57"/>
      <c r="CA15" s="140">
        <f t="shared" si="1"/>
        <v>44576</v>
      </c>
      <c r="CB15" s="20" t="s">
        <v>375</v>
      </c>
      <c r="CC15" s="57"/>
      <c r="CD15" s="139">
        <f t="shared" si="2"/>
        <v>44635</v>
      </c>
      <c r="CE15" s="142" t="s">
        <v>92</v>
      </c>
      <c r="CF15" s="63"/>
      <c r="CG15" s="63"/>
      <c r="CH15" s="63"/>
      <c r="CI15" s="63"/>
      <c r="CJ15" s="59"/>
      <c r="CK15" s="59"/>
      <c r="CL15" s="57"/>
      <c r="CM15" s="57"/>
      <c r="CN15" s="57"/>
      <c r="CO15" s="57"/>
      <c r="CP15" s="57"/>
      <c r="CQ15" s="57"/>
      <c r="CR15" s="57"/>
      <c r="CS15" s="57"/>
      <c r="CT15" s="57"/>
      <c r="CU15" s="57"/>
      <c r="CV15" s="57"/>
      <c r="CW15" s="57"/>
      <c r="CX15" s="57"/>
      <c r="CY15" s="63"/>
      <c r="CZ15" s="63"/>
      <c r="DA15" s="140"/>
      <c r="DB15" s="20"/>
    </row>
    <row r="16" spans="1:106" s="7" customFormat="1" ht="27" customHeight="1" x14ac:dyDescent="0.25">
      <c r="D16" s="214" t="str">
        <f>PROPER(TEXT(AV10*29,"mmmm"))</f>
        <v>Mai</v>
      </c>
      <c r="E16" s="214"/>
      <c r="F16" s="214"/>
      <c r="G16" s="214"/>
      <c r="H16" s="214"/>
      <c r="I16" s="214"/>
      <c r="J16" s="214"/>
      <c r="K16" s="23"/>
      <c r="L16" s="201" t="str">
        <f>PROPER(TEXT(AW10*29,"mmmm"))</f>
        <v>Juin</v>
      </c>
      <c r="M16" s="201"/>
      <c r="N16" s="201"/>
      <c r="O16" s="201"/>
      <c r="P16" s="201"/>
      <c r="Q16" s="201"/>
      <c r="R16" s="201"/>
      <c r="S16" s="23"/>
      <c r="T16" s="215" t="str">
        <f>PROPER(TEXT(AX10*29,"mmmm"))</f>
        <v>Juillet</v>
      </c>
      <c r="U16" s="215"/>
      <c r="V16" s="215"/>
      <c r="W16" s="215"/>
      <c r="X16" s="215"/>
      <c r="Y16" s="215"/>
      <c r="Z16" s="215"/>
      <c r="AA16" s="23"/>
      <c r="AB16" s="216" t="str">
        <f>PROPER(TEXT(AY10*29,"mmmm"))</f>
        <v>Août</v>
      </c>
      <c r="AC16" s="216"/>
      <c r="AD16" s="216"/>
      <c r="AE16" s="216"/>
      <c r="AF16" s="216"/>
      <c r="AG16" s="216"/>
      <c r="AH16" s="216"/>
      <c r="AN16" s="22"/>
      <c r="AO16" s="42"/>
      <c r="AP16" s="42"/>
      <c r="AQ16" s="42"/>
      <c r="AR16" s="181"/>
      <c r="AS16" s="181"/>
      <c r="AT16" s="181"/>
      <c r="AU16" s="181"/>
      <c r="AV16" s="181"/>
      <c r="AW16" s="181"/>
      <c r="AX16" s="181"/>
      <c r="AY16" s="80"/>
      <c r="AZ16" s="182"/>
      <c r="BA16" s="182"/>
      <c r="BB16" s="182"/>
      <c r="BC16" s="182"/>
      <c r="BD16" s="182"/>
      <c r="BE16" s="182"/>
      <c r="BF16" s="182"/>
      <c r="BG16" s="80"/>
      <c r="BH16" s="183"/>
      <c r="BI16" s="183"/>
      <c r="BJ16" s="183"/>
      <c r="BK16" s="183"/>
      <c r="BL16" s="183"/>
      <c r="BM16" s="183"/>
      <c r="BN16" s="183"/>
      <c r="BO16" s="80"/>
      <c r="BP16" s="184"/>
      <c r="BQ16" s="184"/>
      <c r="BR16" s="184"/>
      <c r="BS16" s="184"/>
      <c r="BT16" s="184"/>
      <c r="BU16" s="184"/>
      <c r="BV16" s="184"/>
      <c r="BW16" s="63"/>
      <c r="BX16" s="63"/>
      <c r="BY16" s="63"/>
      <c r="BZ16" s="63"/>
      <c r="CA16" s="140">
        <f t="shared" si="1"/>
        <v>44577</v>
      </c>
      <c r="CB16" s="20" t="s">
        <v>376</v>
      </c>
      <c r="CC16" s="63"/>
      <c r="CD16" s="139">
        <f t="shared" si="2"/>
        <v>44636</v>
      </c>
      <c r="CE16" s="142" t="s">
        <v>93</v>
      </c>
      <c r="CF16" s="57"/>
      <c r="CG16" s="57"/>
      <c r="CH16" s="57"/>
      <c r="CI16" s="57"/>
      <c r="CJ16" s="58" t="e">
        <f>MONTH(D6)</f>
        <v>#VALUE!</v>
      </c>
      <c r="CK16" s="59"/>
      <c r="CL16" s="63"/>
      <c r="CM16" s="63"/>
      <c r="CN16" s="63"/>
      <c r="CO16" s="63"/>
      <c r="CP16" s="63"/>
      <c r="CQ16" s="63"/>
      <c r="CR16" s="63"/>
      <c r="CS16" s="63"/>
      <c r="CT16" s="63"/>
      <c r="CU16" s="63"/>
      <c r="CV16" s="63"/>
      <c r="CW16" s="63"/>
      <c r="CX16" s="63"/>
      <c r="CY16" s="57"/>
      <c r="CZ16" s="57"/>
      <c r="DA16" s="140"/>
      <c r="DB16" s="20"/>
    </row>
    <row r="17" spans="4:106" ht="16.5" thickBot="1" x14ac:dyDescent="0.3">
      <c r="D17" s="24" t="s">
        <v>1</v>
      </c>
      <c r="E17" s="24" t="s">
        <v>2</v>
      </c>
      <c r="F17" s="24" t="s">
        <v>2</v>
      </c>
      <c r="G17" s="24" t="s">
        <v>3</v>
      </c>
      <c r="H17" s="24" t="s">
        <v>4</v>
      </c>
      <c r="I17" s="25" t="s">
        <v>5</v>
      </c>
      <c r="J17" s="25" t="s">
        <v>6</v>
      </c>
      <c r="K17" s="1"/>
      <c r="L17" s="24" t="s">
        <v>1</v>
      </c>
      <c r="M17" s="24" t="s">
        <v>2</v>
      </c>
      <c r="N17" s="24" t="s">
        <v>2</v>
      </c>
      <c r="O17" s="24" t="s">
        <v>3</v>
      </c>
      <c r="P17" s="24" t="s">
        <v>4</v>
      </c>
      <c r="Q17" s="25" t="s">
        <v>5</v>
      </c>
      <c r="R17" s="25" t="s">
        <v>6</v>
      </c>
      <c r="S17" s="26"/>
      <c r="T17" s="24" t="s">
        <v>1</v>
      </c>
      <c r="U17" s="24" t="s">
        <v>2</v>
      </c>
      <c r="V17" s="24" t="s">
        <v>2</v>
      </c>
      <c r="W17" s="24" t="s">
        <v>3</v>
      </c>
      <c r="X17" s="24" t="s">
        <v>4</v>
      </c>
      <c r="Y17" s="25" t="s">
        <v>5</v>
      </c>
      <c r="Z17" s="25" t="s">
        <v>6</v>
      </c>
      <c r="AA17" s="1"/>
      <c r="AB17" s="24" t="s">
        <v>1</v>
      </c>
      <c r="AC17" s="24" t="s">
        <v>2</v>
      </c>
      <c r="AD17" s="24" t="s">
        <v>2</v>
      </c>
      <c r="AE17" s="24" t="s">
        <v>3</v>
      </c>
      <c r="AF17" s="24" t="s">
        <v>4</v>
      </c>
      <c r="AG17" s="25" t="s">
        <v>5</v>
      </c>
      <c r="AH17" s="25" t="s">
        <v>6</v>
      </c>
      <c r="AN17" s="22"/>
      <c r="AO17" s="38"/>
      <c r="AP17" s="38"/>
      <c r="AQ17" s="38"/>
      <c r="AR17" s="155"/>
      <c r="AS17" s="87"/>
      <c r="AT17" s="87"/>
      <c r="AU17" s="85"/>
      <c r="AV17" s="85"/>
      <c r="AW17" s="86"/>
      <c r="AX17" s="86"/>
      <c r="AY17" s="87"/>
      <c r="AZ17" s="85"/>
      <c r="BA17" s="85"/>
      <c r="BB17" s="85"/>
      <c r="BC17" s="85"/>
      <c r="BD17" s="85"/>
      <c r="BE17" s="86"/>
      <c r="BF17" s="86"/>
      <c r="BG17" s="88"/>
      <c r="BH17" s="85"/>
      <c r="BI17" s="85"/>
      <c r="BJ17" s="85"/>
      <c r="BK17" s="85"/>
      <c r="BL17" s="85"/>
      <c r="BM17" s="86"/>
      <c r="BN17" s="86"/>
      <c r="BO17" s="87"/>
      <c r="BP17" s="85"/>
      <c r="BQ17" s="85"/>
      <c r="BR17" s="85"/>
      <c r="BS17" s="85"/>
      <c r="BT17" s="85"/>
      <c r="BU17" s="86"/>
      <c r="BV17" s="86"/>
      <c r="BW17" s="57"/>
      <c r="BX17" s="57"/>
      <c r="BY17" s="57"/>
      <c r="BZ17" s="57"/>
      <c r="CA17" s="140">
        <f t="shared" si="1"/>
        <v>44578</v>
      </c>
      <c r="CB17" s="20" t="s">
        <v>377</v>
      </c>
      <c r="CC17" s="57"/>
      <c r="CD17" s="139">
        <f t="shared" si="2"/>
        <v>44637</v>
      </c>
      <c r="CE17" s="142" t="s">
        <v>94</v>
      </c>
      <c r="CF17" s="57"/>
      <c r="CG17" s="57"/>
      <c r="CH17" s="57"/>
      <c r="CI17" s="57"/>
      <c r="CJ17" s="58"/>
      <c r="CK17" s="59"/>
      <c r="CL17" s="57"/>
      <c r="CM17" s="57"/>
      <c r="CN17" s="57"/>
      <c r="CO17" s="57"/>
      <c r="CP17" s="57"/>
      <c r="CQ17" s="57"/>
      <c r="CR17" s="57"/>
      <c r="CS17" s="57"/>
      <c r="CT17" s="57"/>
      <c r="CU17" s="57"/>
      <c r="CV17" s="57"/>
      <c r="CW17" s="57"/>
      <c r="CX17" s="57"/>
      <c r="CY17" s="57"/>
      <c r="CZ17" s="57"/>
      <c r="DA17" s="140"/>
      <c r="DB17" s="20"/>
    </row>
    <row r="18" spans="4:106" x14ac:dyDescent="0.25">
      <c r="D18" s="110">
        <f>CL6</f>
        <v>1</v>
      </c>
      <c r="E18" s="110">
        <f t="shared" ref="E18:J21" si="40">IF(D18=0,CM6,D18+1)</f>
        <v>2</v>
      </c>
      <c r="F18" s="110">
        <f t="shared" si="40"/>
        <v>3</v>
      </c>
      <c r="G18" s="110">
        <f t="shared" si="40"/>
        <v>4</v>
      </c>
      <c r="H18" s="110">
        <f t="shared" si="40"/>
        <v>5</v>
      </c>
      <c r="I18" s="111">
        <f t="shared" si="40"/>
        <v>6</v>
      </c>
      <c r="J18" s="111">
        <f t="shared" si="40"/>
        <v>7</v>
      </c>
      <c r="K18" s="110"/>
      <c r="L18" s="110">
        <f>CL7</f>
        <v>0</v>
      </c>
      <c r="M18" s="110">
        <f t="shared" ref="M18:R21" si="41">IF(L18=0,CM7,L18+1)</f>
        <v>0</v>
      </c>
      <c r="N18" s="110">
        <f t="shared" si="41"/>
        <v>0</v>
      </c>
      <c r="O18" s="110">
        <f t="shared" si="41"/>
        <v>1</v>
      </c>
      <c r="P18" s="110">
        <f t="shared" si="41"/>
        <v>2</v>
      </c>
      <c r="Q18" s="111">
        <f t="shared" si="41"/>
        <v>3</v>
      </c>
      <c r="R18" s="111">
        <f t="shared" si="41"/>
        <v>4</v>
      </c>
      <c r="S18" s="110"/>
      <c r="T18" s="110">
        <f>CL8</f>
        <v>0</v>
      </c>
      <c r="U18" s="110">
        <f t="shared" ref="U18:Z18" si="42">IF(T18=0,CM8,T18+1)</f>
        <v>0</v>
      </c>
      <c r="V18" s="110">
        <f t="shared" si="42"/>
        <v>0</v>
      </c>
      <c r="W18" s="110">
        <f t="shared" si="42"/>
        <v>0</v>
      </c>
      <c r="X18" s="110">
        <f t="shared" si="42"/>
        <v>0</v>
      </c>
      <c r="Y18" s="111">
        <f t="shared" si="42"/>
        <v>1</v>
      </c>
      <c r="Z18" s="111">
        <f t="shared" si="42"/>
        <v>2</v>
      </c>
      <c r="AA18" s="112"/>
      <c r="AB18" s="110">
        <f>CL9</f>
        <v>0</v>
      </c>
      <c r="AC18" s="110">
        <f t="shared" ref="AC18:AH18" si="43">IF(AB18=0,CM9,AB18+1)</f>
        <v>1</v>
      </c>
      <c r="AD18" s="110">
        <f t="shared" si="43"/>
        <v>2</v>
      </c>
      <c r="AE18" s="110">
        <f t="shared" si="43"/>
        <v>3</v>
      </c>
      <c r="AF18" s="110">
        <f t="shared" si="43"/>
        <v>4</v>
      </c>
      <c r="AG18" s="111">
        <f t="shared" si="43"/>
        <v>5</v>
      </c>
      <c r="AH18" s="111">
        <f t="shared" si="43"/>
        <v>6</v>
      </c>
      <c r="AI18" s="18"/>
      <c r="AN18" s="22"/>
      <c r="AO18" s="38"/>
      <c r="AP18" s="38"/>
      <c r="AQ18" s="38"/>
      <c r="AR18" s="154"/>
      <c r="AS18" s="87"/>
      <c r="AT18" s="87"/>
      <c r="AU18" s="87"/>
      <c r="AV18" s="87"/>
      <c r="AW18" s="87"/>
      <c r="AX18" s="87"/>
      <c r="AY18" s="87"/>
      <c r="AZ18" s="87"/>
      <c r="BA18" s="87"/>
      <c r="BB18" s="87"/>
      <c r="BC18" s="87"/>
      <c r="BD18" s="87"/>
      <c r="BE18" s="87"/>
      <c r="BF18" s="87"/>
      <c r="BG18" s="87"/>
      <c r="BH18" s="87"/>
      <c r="BI18" s="87"/>
      <c r="BJ18" s="87"/>
      <c r="BK18" s="87"/>
      <c r="BL18" s="87"/>
      <c r="BM18" s="87"/>
      <c r="BN18" s="87"/>
      <c r="BO18" s="88"/>
      <c r="BP18" s="87"/>
      <c r="BQ18" s="87"/>
      <c r="BR18" s="87"/>
      <c r="BS18" s="87"/>
      <c r="BT18" s="87"/>
      <c r="BU18" s="87"/>
      <c r="BV18" s="87"/>
      <c r="BW18" s="57"/>
      <c r="BX18" s="57"/>
      <c r="BY18" s="57"/>
      <c r="BZ18" s="57"/>
      <c r="CA18" s="140">
        <f t="shared" si="1"/>
        <v>44579</v>
      </c>
      <c r="CB18" s="20" t="s">
        <v>378</v>
      </c>
      <c r="CC18" s="57"/>
      <c r="CD18" s="139">
        <f t="shared" si="2"/>
        <v>44638</v>
      </c>
      <c r="CE18" s="142" t="s">
        <v>95</v>
      </c>
      <c r="CF18" s="57"/>
      <c r="CG18" s="57"/>
      <c r="CH18" s="57"/>
      <c r="CI18" s="57"/>
      <c r="CJ18" s="58"/>
      <c r="CK18" s="59"/>
      <c r="CL18" s="57"/>
      <c r="CM18" s="57"/>
      <c r="CN18" s="57"/>
      <c r="CO18" s="57"/>
      <c r="CP18" s="57"/>
      <c r="CQ18" s="57"/>
      <c r="CR18" s="57"/>
      <c r="CS18" s="57"/>
      <c r="CT18" s="57"/>
      <c r="CU18" s="57"/>
      <c r="CV18" s="57"/>
      <c r="CW18" s="57"/>
      <c r="CX18" s="57"/>
      <c r="CY18" s="57"/>
      <c r="CZ18" s="57"/>
      <c r="DA18" s="140"/>
      <c r="DB18" s="20"/>
    </row>
    <row r="19" spans="4:106" x14ac:dyDescent="0.25">
      <c r="D19" s="123">
        <f>J18+1</f>
        <v>8</v>
      </c>
      <c r="E19" s="123">
        <f t="shared" si="40"/>
        <v>9</v>
      </c>
      <c r="F19" s="123">
        <f t="shared" si="40"/>
        <v>10</v>
      </c>
      <c r="G19" s="123">
        <f t="shared" si="40"/>
        <v>11</v>
      </c>
      <c r="H19" s="123">
        <f t="shared" si="40"/>
        <v>12</v>
      </c>
      <c r="I19" s="111">
        <f t="shared" si="40"/>
        <v>13</v>
      </c>
      <c r="J19" s="111">
        <f t="shared" si="40"/>
        <v>14</v>
      </c>
      <c r="K19" s="110"/>
      <c r="L19" s="123">
        <f>R18+1</f>
        <v>5</v>
      </c>
      <c r="M19" s="123">
        <f t="shared" si="41"/>
        <v>6</v>
      </c>
      <c r="N19" s="123">
        <f t="shared" si="41"/>
        <v>7</v>
      </c>
      <c r="O19" s="123">
        <f t="shared" si="41"/>
        <v>8</v>
      </c>
      <c r="P19" s="123">
        <f t="shared" si="41"/>
        <v>9</v>
      </c>
      <c r="Q19" s="111">
        <f t="shared" si="41"/>
        <v>10</v>
      </c>
      <c r="R19" s="111">
        <f t="shared" si="41"/>
        <v>11</v>
      </c>
      <c r="S19" s="110"/>
      <c r="T19" s="123">
        <f>Z18+1</f>
        <v>3</v>
      </c>
      <c r="U19" s="123">
        <f t="shared" ref="U19:Z21" si="44">IF(T19=0,DE7,T19+1)</f>
        <v>4</v>
      </c>
      <c r="V19" s="123">
        <f t="shared" si="44"/>
        <v>5</v>
      </c>
      <c r="W19" s="123">
        <f t="shared" si="44"/>
        <v>6</v>
      </c>
      <c r="X19" s="123">
        <f t="shared" si="44"/>
        <v>7</v>
      </c>
      <c r="Y19" s="111">
        <f t="shared" si="44"/>
        <v>8</v>
      </c>
      <c r="Z19" s="111">
        <f t="shared" si="44"/>
        <v>9</v>
      </c>
      <c r="AA19" s="112"/>
      <c r="AB19" s="123">
        <f>AH18+1</f>
        <v>7</v>
      </c>
      <c r="AC19" s="123">
        <f t="shared" ref="AC19:AH21" si="45">IF(AB19=0,DM7,AB19+1)</f>
        <v>8</v>
      </c>
      <c r="AD19" s="123">
        <f t="shared" si="45"/>
        <v>9</v>
      </c>
      <c r="AE19" s="123">
        <f t="shared" si="45"/>
        <v>10</v>
      </c>
      <c r="AF19" s="123">
        <f t="shared" si="45"/>
        <v>11</v>
      </c>
      <c r="AG19" s="111">
        <f t="shared" si="45"/>
        <v>12</v>
      </c>
      <c r="AH19" s="111">
        <f t="shared" si="45"/>
        <v>13</v>
      </c>
      <c r="AI19" s="18"/>
      <c r="AN19" s="22"/>
      <c r="AO19" s="38"/>
      <c r="AP19" s="38"/>
      <c r="AQ19" s="38"/>
      <c r="AR19" s="87"/>
      <c r="AS19" s="87"/>
      <c r="AT19" s="87"/>
      <c r="AU19" s="87"/>
      <c r="AV19" s="87"/>
      <c r="AW19" s="87"/>
      <c r="AX19" s="87"/>
      <c r="AY19" s="87"/>
      <c r="AZ19" s="87"/>
      <c r="BA19" s="87"/>
      <c r="BB19" s="87"/>
      <c r="BC19" s="87"/>
      <c r="BD19" s="87"/>
      <c r="BE19" s="87"/>
      <c r="BF19" s="87"/>
      <c r="BG19" s="87"/>
      <c r="BH19" s="87"/>
      <c r="BI19" s="87"/>
      <c r="BJ19" s="87"/>
      <c r="BK19" s="87"/>
      <c r="BL19" s="87"/>
      <c r="BM19" s="87"/>
      <c r="BN19" s="87"/>
      <c r="BO19" s="88"/>
      <c r="BP19" s="87"/>
      <c r="BQ19" s="87"/>
      <c r="BR19" s="87"/>
      <c r="BS19" s="87"/>
      <c r="BT19" s="87"/>
      <c r="BU19" s="87"/>
      <c r="BV19" s="87"/>
      <c r="BW19" s="57"/>
      <c r="BX19" s="57"/>
      <c r="BY19" s="57"/>
      <c r="BZ19" s="57"/>
      <c r="CA19" s="140">
        <f t="shared" si="1"/>
        <v>44580</v>
      </c>
      <c r="CB19" s="20" t="s">
        <v>379</v>
      </c>
      <c r="CC19" s="57"/>
      <c r="CD19" s="139">
        <f t="shared" si="2"/>
        <v>44639</v>
      </c>
      <c r="CE19" s="142" t="s">
        <v>96</v>
      </c>
      <c r="CF19" s="57"/>
      <c r="CG19" s="57"/>
      <c r="CH19" s="57"/>
      <c r="CI19" s="57"/>
      <c r="CJ19" s="58"/>
      <c r="CK19" s="59"/>
      <c r="CL19" s="57"/>
      <c r="CM19" s="57"/>
      <c r="CN19" s="57"/>
      <c r="CO19" s="57"/>
      <c r="CP19" s="57"/>
      <c r="CQ19" s="57"/>
      <c r="CR19" s="57"/>
      <c r="CS19" s="57"/>
      <c r="CT19" s="57"/>
      <c r="CU19" s="57"/>
      <c r="CV19" s="57"/>
      <c r="CW19" s="57"/>
      <c r="CX19" s="57"/>
      <c r="CY19" s="57"/>
      <c r="CZ19" s="57"/>
      <c r="DA19" s="140"/>
      <c r="DB19" s="20"/>
    </row>
    <row r="20" spans="4:106" x14ac:dyDescent="0.25">
      <c r="D20" s="123">
        <f>J19+1</f>
        <v>15</v>
      </c>
      <c r="E20" s="123">
        <f t="shared" si="40"/>
        <v>16</v>
      </c>
      <c r="F20" s="123">
        <f t="shared" si="40"/>
        <v>17</v>
      </c>
      <c r="G20" s="123">
        <f t="shared" si="40"/>
        <v>18</v>
      </c>
      <c r="H20" s="123">
        <f t="shared" si="40"/>
        <v>19</v>
      </c>
      <c r="I20" s="111">
        <f t="shared" si="40"/>
        <v>20</v>
      </c>
      <c r="J20" s="111">
        <f t="shared" si="40"/>
        <v>21</v>
      </c>
      <c r="K20" s="110"/>
      <c r="L20" s="123">
        <f>R19+1</f>
        <v>12</v>
      </c>
      <c r="M20" s="123">
        <f t="shared" si="41"/>
        <v>13</v>
      </c>
      <c r="N20" s="123">
        <f t="shared" si="41"/>
        <v>14</v>
      </c>
      <c r="O20" s="123">
        <f t="shared" si="41"/>
        <v>15</v>
      </c>
      <c r="P20" s="123">
        <f t="shared" si="41"/>
        <v>16</v>
      </c>
      <c r="Q20" s="111">
        <f t="shared" si="41"/>
        <v>17</v>
      </c>
      <c r="R20" s="111">
        <f t="shared" si="41"/>
        <v>18</v>
      </c>
      <c r="S20" s="110"/>
      <c r="T20" s="123">
        <f>Z19+1</f>
        <v>10</v>
      </c>
      <c r="U20" s="123">
        <f t="shared" si="44"/>
        <v>11</v>
      </c>
      <c r="V20" s="123">
        <f t="shared" si="44"/>
        <v>12</v>
      </c>
      <c r="W20" s="123">
        <f t="shared" si="44"/>
        <v>13</v>
      </c>
      <c r="X20" s="123">
        <f t="shared" si="44"/>
        <v>14</v>
      </c>
      <c r="Y20" s="111">
        <f t="shared" si="44"/>
        <v>15</v>
      </c>
      <c r="Z20" s="111">
        <f t="shared" si="44"/>
        <v>16</v>
      </c>
      <c r="AA20" s="112"/>
      <c r="AB20" s="123">
        <f>AH19+1</f>
        <v>14</v>
      </c>
      <c r="AC20" s="123">
        <f t="shared" si="45"/>
        <v>15</v>
      </c>
      <c r="AD20" s="123">
        <f t="shared" si="45"/>
        <v>16</v>
      </c>
      <c r="AE20" s="123">
        <f t="shared" si="45"/>
        <v>17</v>
      </c>
      <c r="AF20" s="123">
        <f t="shared" si="45"/>
        <v>18</v>
      </c>
      <c r="AG20" s="111">
        <f t="shared" si="45"/>
        <v>19</v>
      </c>
      <c r="AH20" s="111">
        <f t="shared" si="45"/>
        <v>20</v>
      </c>
      <c r="AI20" s="18"/>
      <c r="AN20" s="22"/>
      <c r="AO20" s="38"/>
      <c r="AP20" s="38"/>
      <c r="AQ20" s="38"/>
      <c r="AR20" s="87"/>
      <c r="AS20" s="87"/>
      <c r="AT20" s="87"/>
      <c r="AU20" s="87"/>
      <c r="AV20" s="87"/>
      <c r="AW20" s="87"/>
      <c r="AX20" s="87"/>
      <c r="AY20" s="87"/>
      <c r="AZ20" s="87"/>
      <c r="BA20" s="87"/>
      <c r="BB20" s="87"/>
      <c r="BC20" s="87"/>
      <c r="BD20" s="87"/>
      <c r="BE20" s="87"/>
      <c r="BF20" s="87"/>
      <c r="BG20" s="87"/>
      <c r="BH20" s="87"/>
      <c r="BI20" s="87"/>
      <c r="BJ20" s="87"/>
      <c r="BK20" s="87"/>
      <c r="BL20" s="87"/>
      <c r="BM20" s="87"/>
      <c r="BN20" s="87"/>
      <c r="BO20" s="88"/>
      <c r="BP20" s="87"/>
      <c r="BQ20" s="87"/>
      <c r="BR20" s="87"/>
      <c r="BS20" s="87"/>
      <c r="BT20" s="87"/>
      <c r="BU20" s="87"/>
      <c r="BV20" s="87"/>
      <c r="BW20" s="57"/>
      <c r="BX20" s="57"/>
      <c r="BY20" s="57"/>
      <c r="BZ20" s="57"/>
      <c r="CA20" s="140">
        <f t="shared" si="1"/>
        <v>44581</v>
      </c>
      <c r="CB20" s="20" t="s">
        <v>380</v>
      </c>
      <c r="CC20" s="57"/>
      <c r="CD20" s="139">
        <f t="shared" si="2"/>
        <v>44640</v>
      </c>
      <c r="CE20" s="142" t="s">
        <v>97</v>
      </c>
      <c r="CF20" s="57"/>
      <c r="CG20" s="57"/>
      <c r="CH20" s="57"/>
      <c r="CI20" s="57"/>
      <c r="CJ20" s="58"/>
      <c r="CK20" s="59"/>
      <c r="CL20" s="57"/>
      <c r="CM20" s="57"/>
      <c r="CN20" s="57"/>
      <c r="CO20" s="57"/>
      <c r="CP20" s="57"/>
      <c r="CQ20" s="57"/>
      <c r="CR20" s="57"/>
      <c r="CS20" s="57"/>
      <c r="CT20" s="57"/>
      <c r="CU20" s="57"/>
      <c r="CV20" s="57"/>
      <c r="CW20" s="57"/>
      <c r="CX20" s="57"/>
      <c r="CY20" s="57"/>
      <c r="CZ20" s="57"/>
      <c r="DA20" s="140"/>
      <c r="DB20" s="20"/>
    </row>
    <row r="21" spans="4:106" x14ac:dyDescent="0.25">
      <c r="D21" s="123">
        <f>J20+1</f>
        <v>22</v>
      </c>
      <c r="E21" s="123">
        <f t="shared" si="40"/>
        <v>23</v>
      </c>
      <c r="F21" s="123">
        <f t="shared" si="40"/>
        <v>24</v>
      </c>
      <c r="G21" s="123">
        <f t="shared" si="40"/>
        <v>25</v>
      </c>
      <c r="H21" s="123">
        <f t="shared" si="40"/>
        <v>26</v>
      </c>
      <c r="I21" s="111">
        <f t="shared" si="40"/>
        <v>27</v>
      </c>
      <c r="J21" s="111">
        <f t="shared" si="40"/>
        <v>28</v>
      </c>
      <c r="K21" s="110"/>
      <c r="L21" s="123">
        <f>R20+1</f>
        <v>19</v>
      </c>
      <c r="M21" s="123">
        <f t="shared" si="41"/>
        <v>20</v>
      </c>
      <c r="N21" s="123">
        <f t="shared" si="41"/>
        <v>21</v>
      </c>
      <c r="O21" s="123">
        <f t="shared" si="41"/>
        <v>22</v>
      </c>
      <c r="P21" s="123">
        <f t="shared" si="41"/>
        <v>23</v>
      </c>
      <c r="Q21" s="111">
        <f t="shared" si="41"/>
        <v>24</v>
      </c>
      <c r="R21" s="111">
        <f t="shared" si="41"/>
        <v>25</v>
      </c>
      <c r="S21" s="110"/>
      <c r="T21" s="123">
        <f>Z20+1</f>
        <v>17</v>
      </c>
      <c r="U21" s="123">
        <f t="shared" si="44"/>
        <v>18</v>
      </c>
      <c r="V21" s="123">
        <f t="shared" si="44"/>
        <v>19</v>
      </c>
      <c r="W21" s="123">
        <f t="shared" si="44"/>
        <v>20</v>
      </c>
      <c r="X21" s="123">
        <f t="shared" si="44"/>
        <v>21</v>
      </c>
      <c r="Y21" s="111">
        <f t="shared" si="44"/>
        <v>22</v>
      </c>
      <c r="Z21" s="111">
        <f t="shared" si="44"/>
        <v>23</v>
      </c>
      <c r="AA21" s="112"/>
      <c r="AB21" s="123">
        <f>AH20+1</f>
        <v>21</v>
      </c>
      <c r="AC21" s="123">
        <f t="shared" si="45"/>
        <v>22</v>
      </c>
      <c r="AD21" s="123">
        <f t="shared" si="45"/>
        <v>23</v>
      </c>
      <c r="AE21" s="123">
        <f t="shared" si="45"/>
        <v>24</v>
      </c>
      <c r="AF21" s="123">
        <f t="shared" si="45"/>
        <v>25</v>
      </c>
      <c r="AG21" s="111">
        <f t="shared" si="45"/>
        <v>26</v>
      </c>
      <c r="AH21" s="111">
        <f t="shared" si="45"/>
        <v>27</v>
      </c>
      <c r="AI21" s="18"/>
      <c r="AO21" s="38"/>
      <c r="AP21" s="38"/>
      <c r="AQ21" s="38"/>
      <c r="AR21" s="87"/>
      <c r="AS21" s="87"/>
      <c r="AT21" s="87"/>
      <c r="AU21" s="87"/>
      <c r="AV21" s="87"/>
      <c r="AW21" s="87"/>
      <c r="AX21" s="87"/>
      <c r="AY21" s="87"/>
      <c r="AZ21" s="87"/>
      <c r="BA21" s="87"/>
      <c r="BB21" s="87"/>
      <c r="BC21" s="87"/>
      <c r="BD21" s="87"/>
      <c r="BE21" s="87"/>
      <c r="BF21" s="87"/>
      <c r="BG21" s="87"/>
      <c r="BH21" s="87"/>
      <c r="BI21" s="87"/>
      <c r="BJ21" s="87"/>
      <c r="BK21" s="87"/>
      <c r="BL21" s="87"/>
      <c r="BM21" s="87"/>
      <c r="BN21" s="87"/>
      <c r="BO21" s="88"/>
      <c r="BP21" s="87"/>
      <c r="BQ21" s="87"/>
      <c r="BR21" s="87"/>
      <c r="BS21" s="87"/>
      <c r="BT21" s="87"/>
      <c r="BU21" s="87"/>
      <c r="BV21" s="87"/>
      <c r="BW21" s="57"/>
      <c r="BX21" s="57"/>
      <c r="BY21" s="57"/>
      <c r="BZ21" s="57"/>
      <c r="CA21" s="140">
        <f t="shared" si="1"/>
        <v>44582</v>
      </c>
      <c r="CB21" s="20" t="s">
        <v>381</v>
      </c>
      <c r="CC21" s="57"/>
      <c r="CD21" s="139">
        <f t="shared" si="2"/>
        <v>44641</v>
      </c>
      <c r="CE21" s="142" t="s">
        <v>98</v>
      </c>
      <c r="CF21" s="57"/>
      <c r="CG21" s="57"/>
      <c r="CH21" s="57"/>
      <c r="CI21" s="57"/>
      <c r="CJ21" s="58"/>
      <c r="CK21" s="59"/>
      <c r="CL21" s="57"/>
      <c r="CM21" s="57"/>
      <c r="CN21" s="57"/>
      <c r="CO21" s="57"/>
      <c r="CP21" s="57"/>
      <c r="CQ21" s="57"/>
      <c r="CR21" s="57"/>
      <c r="CS21" s="57"/>
      <c r="CT21" s="57"/>
      <c r="CU21" s="57"/>
      <c r="CV21" s="57"/>
      <c r="CW21" s="57"/>
      <c r="CX21" s="57"/>
      <c r="CY21" s="57"/>
      <c r="CZ21" s="57"/>
      <c r="DA21" s="140"/>
      <c r="DB21" s="20"/>
    </row>
    <row r="22" spans="4:106" x14ac:dyDescent="0.25">
      <c r="D22" s="123">
        <f>IF(AND(10&lt;J21, J21&lt;CS6),J21+1,0)</f>
        <v>29</v>
      </c>
      <c r="E22" s="123">
        <f t="shared" ref="E22:J23" si="46">IF(AND(D22&lt;$CS$6,D22&gt;10),D22+1,0)</f>
        <v>30</v>
      </c>
      <c r="F22" s="123">
        <f t="shared" si="46"/>
        <v>31</v>
      </c>
      <c r="G22" s="123">
        <f t="shared" si="46"/>
        <v>0</v>
      </c>
      <c r="H22" s="123">
        <f t="shared" si="46"/>
        <v>0</v>
      </c>
      <c r="I22" s="111">
        <f t="shared" si="46"/>
        <v>0</v>
      </c>
      <c r="J22" s="111">
        <f t="shared" si="46"/>
        <v>0</v>
      </c>
      <c r="K22" s="110"/>
      <c r="L22" s="123">
        <f>IF(AND(10&lt;R21, R21&lt;CS7),R21+1,0)</f>
        <v>26</v>
      </c>
      <c r="M22" s="123">
        <f t="shared" ref="M22:R23" si="47">IF(AND(L22&lt;$CS$7,L22&gt;10),L22+1,0)</f>
        <v>27</v>
      </c>
      <c r="N22" s="123">
        <f t="shared" si="47"/>
        <v>28</v>
      </c>
      <c r="O22" s="123">
        <f t="shared" si="47"/>
        <v>29</v>
      </c>
      <c r="P22" s="123">
        <f t="shared" si="47"/>
        <v>30</v>
      </c>
      <c r="Q22" s="111">
        <f t="shared" si="47"/>
        <v>0</v>
      </c>
      <c r="R22" s="111">
        <f t="shared" si="47"/>
        <v>0</v>
      </c>
      <c r="S22" s="110"/>
      <c r="T22" s="123">
        <f>IF(AND(10&lt;Z21, Z21&lt;CS8),Z21+1,0)</f>
        <v>24</v>
      </c>
      <c r="U22" s="123">
        <f t="shared" ref="U22:Z23" si="48">IF(AND(T22&lt;$CS$8,T22&gt;10),T22+1,0)</f>
        <v>25</v>
      </c>
      <c r="V22" s="123">
        <f t="shared" si="48"/>
        <v>26</v>
      </c>
      <c r="W22" s="123">
        <f t="shared" si="48"/>
        <v>27</v>
      </c>
      <c r="X22" s="123">
        <f t="shared" si="48"/>
        <v>28</v>
      </c>
      <c r="Y22" s="111">
        <f t="shared" si="48"/>
        <v>29</v>
      </c>
      <c r="Z22" s="111">
        <f t="shared" si="48"/>
        <v>30</v>
      </c>
      <c r="AA22" s="112"/>
      <c r="AB22" s="123">
        <f>IF(AND(10&lt;AH21, AH21&lt;CS9),AH21+1,0)</f>
        <v>28</v>
      </c>
      <c r="AC22" s="123">
        <f t="shared" ref="AC22:AH23" si="49">IF(AND(AB22&lt;$CS$9,AB22&gt;10),AB22+1,0)</f>
        <v>29</v>
      </c>
      <c r="AD22" s="123">
        <f t="shared" si="49"/>
        <v>30</v>
      </c>
      <c r="AE22" s="123">
        <f t="shared" si="49"/>
        <v>31</v>
      </c>
      <c r="AF22" s="123">
        <f t="shared" si="49"/>
        <v>0</v>
      </c>
      <c r="AG22" s="111">
        <f t="shared" si="49"/>
        <v>0</v>
      </c>
      <c r="AH22" s="111">
        <f t="shared" si="49"/>
        <v>0</v>
      </c>
      <c r="AI22" s="18"/>
      <c r="AO22" s="38"/>
      <c r="AP22" s="38"/>
      <c r="AQ22" s="38"/>
      <c r="AR22" s="87"/>
      <c r="AS22" s="87"/>
      <c r="AT22" s="87"/>
      <c r="AU22" s="87"/>
      <c r="AV22" s="87"/>
      <c r="AW22" s="87"/>
      <c r="AX22" s="87"/>
      <c r="AY22" s="87"/>
      <c r="AZ22" s="87"/>
      <c r="BA22" s="87"/>
      <c r="BB22" s="87"/>
      <c r="BC22" s="87"/>
      <c r="BD22" s="87"/>
      <c r="BE22" s="87"/>
      <c r="BF22" s="87"/>
      <c r="BG22" s="87"/>
      <c r="BH22" s="87"/>
      <c r="BI22" s="87"/>
      <c r="BJ22" s="87"/>
      <c r="BK22" s="87"/>
      <c r="BL22" s="87"/>
      <c r="BM22" s="87"/>
      <c r="BN22" s="87"/>
      <c r="BO22" s="88"/>
      <c r="BP22" s="87"/>
      <c r="BQ22" s="87"/>
      <c r="BR22" s="87"/>
      <c r="BS22" s="87"/>
      <c r="BT22" s="87"/>
      <c r="BU22" s="87"/>
      <c r="BV22" s="87"/>
      <c r="BW22" s="57"/>
      <c r="BX22" s="57"/>
      <c r="BY22" s="57"/>
      <c r="BZ22" s="57"/>
      <c r="CA22" s="140">
        <f t="shared" si="1"/>
        <v>44583</v>
      </c>
      <c r="CB22" s="20" t="s">
        <v>382</v>
      </c>
      <c r="CC22" s="57"/>
      <c r="CD22" s="139">
        <f t="shared" si="2"/>
        <v>44642</v>
      </c>
      <c r="CE22" s="142" t="s">
        <v>99</v>
      </c>
      <c r="CF22" s="57"/>
      <c r="CG22" s="57"/>
      <c r="CH22" s="57"/>
      <c r="CI22" s="57"/>
      <c r="CJ22" s="58"/>
      <c r="CK22" s="59"/>
      <c r="CL22" s="57"/>
      <c r="CM22" s="57"/>
      <c r="CN22" s="57"/>
      <c r="CO22" s="57"/>
      <c r="CP22" s="57"/>
      <c r="CQ22" s="57"/>
      <c r="CR22" s="57"/>
      <c r="CS22" s="57"/>
      <c r="CT22" s="57"/>
      <c r="CU22" s="57"/>
      <c r="CV22" s="57"/>
      <c r="CW22" s="57"/>
      <c r="CX22" s="57"/>
      <c r="CY22" s="57"/>
      <c r="CZ22" s="57"/>
      <c r="DA22" s="140"/>
      <c r="DB22" s="20"/>
    </row>
    <row r="23" spans="4:106" ht="15" customHeight="1" x14ac:dyDescent="0.25">
      <c r="D23" s="123">
        <f>IF(AND(10&lt;J22, J22&lt;CS6),J22+1,0)</f>
        <v>0</v>
      </c>
      <c r="E23" s="123">
        <f t="shared" si="46"/>
        <v>0</v>
      </c>
      <c r="F23" s="123">
        <f t="shared" si="46"/>
        <v>0</v>
      </c>
      <c r="G23" s="123">
        <f t="shared" si="46"/>
        <v>0</v>
      </c>
      <c r="H23" s="123">
        <f t="shared" si="46"/>
        <v>0</v>
      </c>
      <c r="I23" s="111">
        <f t="shared" si="46"/>
        <v>0</v>
      </c>
      <c r="J23" s="111">
        <f t="shared" si="46"/>
        <v>0</v>
      </c>
      <c r="K23" s="110"/>
      <c r="L23" s="123">
        <f>IF(AND(10&lt;R22, R22&lt;CS7),R22+1,0)</f>
        <v>0</v>
      </c>
      <c r="M23" s="123">
        <f t="shared" si="47"/>
        <v>0</v>
      </c>
      <c r="N23" s="123">
        <f t="shared" si="47"/>
        <v>0</v>
      </c>
      <c r="O23" s="123">
        <f t="shared" si="47"/>
        <v>0</v>
      </c>
      <c r="P23" s="123">
        <f t="shared" si="47"/>
        <v>0</v>
      </c>
      <c r="Q23" s="111">
        <f t="shared" si="47"/>
        <v>0</v>
      </c>
      <c r="R23" s="111">
        <f t="shared" si="47"/>
        <v>0</v>
      </c>
      <c r="S23" s="110"/>
      <c r="T23" s="123">
        <f>IF(AND(10&lt;Z22, Z22&lt;CS8),Z22+1,0)</f>
        <v>31</v>
      </c>
      <c r="U23" s="123">
        <f t="shared" si="48"/>
        <v>0</v>
      </c>
      <c r="V23" s="123">
        <f t="shared" si="48"/>
        <v>0</v>
      </c>
      <c r="W23" s="123">
        <f t="shared" si="48"/>
        <v>0</v>
      </c>
      <c r="X23" s="123">
        <f t="shared" si="48"/>
        <v>0</v>
      </c>
      <c r="Y23" s="111">
        <f t="shared" si="48"/>
        <v>0</v>
      </c>
      <c r="Z23" s="111">
        <f t="shared" si="48"/>
        <v>0</v>
      </c>
      <c r="AA23" s="110"/>
      <c r="AB23" s="123">
        <f>IF(AND(10&lt;AH22, AH22&lt;CS9),AH22+1,0)</f>
        <v>0</v>
      </c>
      <c r="AC23" s="123">
        <f t="shared" si="49"/>
        <v>0</v>
      </c>
      <c r="AD23" s="123">
        <f t="shared" si="49"/>
        <v>0</v>
      </c>
      <c r="AE23" s="123">
        <f t="shared" si="49"/>
        <v>0</v>
      </c>
      <c r="AF23" s="123">
        <f t="shared" si="49"/>
        <v>0</v>
      </c>
      <c r="AG23" s="111">
        <f t="shared" si="49"/>
        <v>0</v>
      </c>
      <c r="AH23" s="111">
        <f t="shared" si="49"/>
        <v>0</v>
      </c>
      <c r="AO23" s="38"/>
      <c r="AP23" s="38"/>
      <c r="AQ23" s="38"/>
      <c r="AR23" s="47"/>
      <c r="AS23" s="47"/>
      <c r="AT23" s="8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38"/>
      <c r="BX23" s="38"/>
      <c r="BY23" s="38"/>
      <c r="BZ23" s="38"/>
      <c r="CA23" s="140">
        <f t="shared" si="1"/>
        <v>44584</v>
      </c>
      <c r="CB23" s="20" t="s">
        <v>383</v>
      </c>
      <c r="CC23" s="38"/>
      <c r="CD23" s="139">
        <f t="shared" si="2"/>
        <v>44643</v>
      </c>
      <c r="CE23" s="143" t="s">
        <v>100</v>
      </c>
      <c r="CF23" s="38"/>
      <c r="CG23" s="38"/>
      <c r="CH23" s="38"/>
      <c r="CI23" s="38"/>
      <c r="CJ23" s="39"/>
      <c r="CK23" s="40"/>
      <c r="CL23" s="38"/>
      <c r="CM23" s="38"/>
      <c r="CN23" s="38"/>
      <c r="CO23" s="38"/>
      <c r="CP23" s="38"/>
      <c r="CQ23" s="38"/>
      <c r="CR23" s="38"/>
      <c r="CS23" s="38"/>
      <c r="CT23" s="38"/>
      <c r="CU23" s="38"/>
      <c r="CV23" s="38"/>
      <c r="CW23" s="38"/>
      <c r="CX23" s="38"/>
      <c r="CY23" s="38"/>
      <c r="CZ23" s="38"/>
      <c r="DA23" s="140"/>
      <c r="DB23" s="20"/>
    </row>
    <row r="24" spans="4:106" ht="4.5" customHeight="1" x14ac:dyDescent="0.2"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13"/>
      <c r="P24" s="113"/>
      <c r="Q24" s="113"/>
      <c r="R24" s="113"/>
      <c r="S24" s="113"/>
      <c r="T24" s="113"/>
      <c r="U24" s="113"/>
      <c r="V24" s="113"/>
      <c r="W24" s="113"/>
      <c r="X24" s="113"/>
      <c r="Y24" s="113"/>
      <c r="Z24" s="113"/>
      <c r="AA24" s="113"/>
      <c r="AB24" s="113"/>
      <c r="AC24" s="113"/>
      <c r="AD24" s="113"/>
      <c r="AE24" s="113"/>
      <c r="AF24" s="113"/>
      <c r="AG24" s="113"/>
      <c r="AH24" s="113"/>
      <c r="AO24" s="38"/>
      <c r="AP24" s="38"/>
      <c r="AQ24" s="38"/>
      <c r="AR24" s="47"/>
      <c r="AS24" s="47"/>
      <c r="AT24" s="8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38"/>
      <c r="BX24" s="38"/>
      <c r="BY24" s="38"/>
      <c r="BZ24" s="38"/>
      <c r="CA24" s="140">
        <f t="shared" si="1"/>
        <v>44585</v>
      </c>
      <c r="CB24" s="20" t="s">
        <v>384</v>
      </c>
      <c r="CC24" s="38"/>
      <c r="CD24" s="139">
        <f t="shared" si="2"/>
        <v>44644</v>
      </c>
      <c r="CE24" s="143" t="s">
        <v>101</v>
      </c>
      <c r="CF24" s="42"/>
      <c r="CG24" s="42"/>
      <c r="CH24" s="42"/>
      <c r="CI24" s="42"/>
      <c r="CJ24" s="40"/>
      <c r="CK24" s="40"/>
      <c r="CL24" s="42"/>
      <c r="CM24" s="42"/>
      <c r="CN24" s="42"/>
      <c r="CO24" s="42"/>
      <c r="CP24" s="42"/>
      <c r="CQ24" s="42"/>
      <c r="CR24" s="42"/>
      <c r="CS24" s="42"/>
      <c r="CT24" s="42"/>
      <c r="CU24" s="42"/>
      <c r="CV24" s="42"/>
      <c r="CW24" s="42"/>
      <c r="CX24" s="42"/>
      <c r="CY24" s="42"/>
      <c r="CZ24" s="42"/>
      <c r="DA24" s="140"/>
      <c r="DB24" s="20"/>
    </row>
    <row r="25" spans="4:106" s="7" customFormat="1" ht="27" customHeight="1" x14ac:dyDescent="0.25">
      <c r="D25" s="229" t="str">
        <f>PROPER(TEXT(AZ10*29,"mmmm"))</f>
        <v>Septembre</v>
      </c>
      <c r="E25" s="229"/>
      <c r="F25" s="229"/>
      <c r="G25" s="229"/>
      <c r="H25" s="229"/>
      <c r="I25" s="229"/>
      <c r="J25" s="229"/>
      <c r="K25" s="23"/>
      <c r="L25" s="230" t="str">
        <f>PROPER(TEXT(BA10*29,"mmmm"))</f>
        <v>Octobre</v>
      </c>
      <c r="M25" s="230"/>
      <c r="N25" s="230"/>
      <c r="O25" s="230"/>
      <c r="P25" s="230"/>
      <c r="Q25" s="230"/>
      <c r="R25" s="230"/>
      <c r="S25" s="27"/>
      <c r="T25" s="231" t="str">
        <f>PROPER(TEXT(BB10*29,"mmmm"))</f>
        <v>Novembre</v>
      </c>
      <c r="U25" s="231"/>
      <c r="V25" s="231"/>
      <c r="W25" s="231"/>
      <c r="X25" s="231"/>
      <c r="Y25" s="231"/>
      <c r="Z25" s="231"/>
      <c r="AA25" s="23"/>
      <c r="AB25" s="232" t="str">
        <f>PROPER(TEXT(BC10*29,"mmmm"))</f>
        <v>Décembre</v>
      </c>
      <c r="AC25" s="232"/>
      <c r="AD25" s="232"/>
      <c r="AE25" s="232"/>
      <c r="AF25" s="232"/>
      <c r="AG25" s="232"/>
      <c r="AH25" s="232"/>
      <c r="AO25" s="42"/>
      <c r="AP25" s="42"/>
      <c r="AQ25" s="42"/>
      <c r="AR25" s="186"/>
      <c r="AS25" s="186"/>
      <c r="AT25" s="186"/>
      <c r="AU25" s="186"/>
      <c r="AV25" s="186"/>
      <c r="AW25" s="186"/>
      <c r="AX25" s="186"/>
      <c r="AY25" s="44"/>
      <c r="AZ25" s="187"/>
      <c r="BA25" s="187"/>
      <c r="BB25" s="187"/>
      <c r="BC25" s="187"/>
      <c r="BD25" s="187"/>
      <c r="BE25" s="187"/>
      <c r="BF25" s="187"/>
      <c r="BG25" s="49"/>
      <c r="BH25" s="188"/>
      <c r="BI25" s="188"/>
      <c r="BJ25" s="188"/>
      <c r="BK25" s="188"/>
      <c r="BL25" s="188"/>
      <c r="BM25" s="188"/>
      <c r="BN25" s="188"/>
      <c r="BO25" s="44"/>
      <c r="BP25" s="179"/>
      <c r="BQ25" s="179"/>
      <c r="BR25" s="179"/>
      <c r="BS25" s="179"/>
      <c r="BT25" s="179"/>
      <c r="BU25" s="179"/>
      <c r="BV25" s="179"/>
      <c r="BW25" s="42"/>
      <c r="BX25" s="42"/>
      <c r="BY25" s="42"/>
      <c r="BZ25" s="42"/>
      <c r="CA25" s="140">
        <f t="shared" si="1"/>
        <v>44586</v>
      </c>
      <c r="CB25" s="20" t="s">
        <v>385</v>
      </c>
      <c r="CC25" s="42"/>
      <c r="CD25" s="139">
        <f t="shared" si="2"/>
        <v>44645</v>
      </c>
      <c r="CE25" s="143" t="s">
        <v>102</v>
      </c>
      <c r="CF25" s="38"/>
      <c r="CG25" s="38"/>
      <c r="CH25" s="38"/>
      <c r="CI25" s="38"/>
      <c r="CJ25" s="39"/>
      <c r="CK25" s="40"/>
      <c r="CL25" s="38"/>
      <c r="CM25" s="38"/>
      <c r="CN25" s="38"/>
      <c r="CO25" s="38"/>
      <c r="CP25" s="38"/>
      <c r="CQ25" s="38"/>
      <c r="CR25" s="38"/>
      <c r="CS25" s="38"/>
      <c r="CT25" s="38"/>
      <c r="CU25" s="38"/>
      <c r="CV25" s="38"/>
      <c r="CW25" s="38"/>
      <c r="CX25" s="38"/>
      <c r="CY25" s="38"/>
      <c r="CZ25" s="38"/>
      <c r="DA25" s="140"/>
      <c r="DB25" s="20"/>
    </row>
    <row r="26" spans="4:106" ht="16.5" thickBot="1" x14ac:dyDescent="0.3">
      <c r="D26" s="24" t="s">
        <v>1</v>
      </c>
      <c r="E26" s="24" t="s">
        <v>2</v>
      </c>
      <c r="F26" s="24" t="s">
        <v>2</v>
      </c>
      <c r="G26" s="24" t="s">
        <v>3</v>
      </c>
      <c r="H26" s="24" t="s">
        <v>4</v>
      </c>
      <c r="I26" s="25" t="s">
        <v>5</v>
      </c>
      <c r="J26" s="25" t="s">
        <v>6</v>
      </c>
      <c r="K26" s="1"/>
      <c r="L26" s="24" t="s">
        <v>1</v>
      </c>
      <c r="M26" s="24" t="s">
        <v>2</v>
      </c>
      <c r="N26" s="24" t="s">
        <v>2</v>
      </c>
      <c r="O26" s="24" t="s">
        <v>3</v>
      </c>
      <c r="P26" s="24" t="s">
        <v>4</v>
      </c>
      <c r="Q26" s="25" t="s">
        <v>5</v>
      </c>
      <c r="R26" s="25" t="s">
        <v>6</v>
      </c>
      <c r="S26" s="26"/>
      <c r="T26" s="24" t="s">
        <v>1</v>
      </c>
      <c r="U26" s="24" t="s">
        <v>2</v>
      </c>
      <c r="V26" s="24" t="s">
        <v>2</v>
      </c>
      <c r="W26" s="24" t="s">
        <v>3</v>
      </c>
      <c r="X26" s="24" t="s">
        <v>4</v>
      </c>
      <c r="Y26" s="25" t="s">
        <v>5</v>
      </c>
      <c r="Z26" s="25" t="s">
        <v>6</v>
      </c>
      <c r="AA26" s="1"/>
      <c r="AB26" s="24" t="s">
        <v>1</v>
      </c>
      <c r="AC26" s="24" t="s">
        <v>2</v>
      </c>
      <c r="AD26" s="24" t="s">
        <v>2</v>
      </c>
      <c r="AE26" s="24" t="s">
        <v>3</v>
      </c>
      <c r="AF26" s="24" t="s">
        <v>4</v>
      </c>
      <c r="AG26" s="25" t="s">
        <v>5</v>
      </c>
      <c r="AH26" s="25" t="s">
        <v>6</v>
      </c>
      <c r="AO26" s="38"/>
      <c r="AP26" s="38"/>
      <c r="AQ26" s="38"/>
      <c r="AR26" s="45"/>
      <c r="AS26" s="45"/>
      <c r="AT26" s="45"/>
      <c r="AU26" s="45"/>
      <c r="AV26" s="45"/>
      <c r="AW26" s="46"/>
      <c r="AX26" s="46"/>
      <c r="AY26" s="47"/>
      <c r="AZ26" s="45"/>
      <c r="BA26" s="45"/>
      <c r="BB26" s="45"/>
      <c r="BC26" s="45"/>
      <c r="BD26" s="45"/>
      <c r="BE26" s="46"/>
      <c r="BF26" s="46"/>
      <c r="BG26" s="48"/>
      <c r="BH26" s="45"/>
      <c r="BI26" s="45"/>
      <c r="BJ26" s="45"/>
      <c r="BK26" s="45"/>
      <c r="BL26" s="45"/>
      <c r="BM26" s="46"/>
      <c r="BN26" s="46"/>
      <c r="BO26" s="47"/>
      <c r="BP26" s="45"/>
      <c r="BQ26" s="45"/>
      <c r="BR26" s="45"/>
      <c r="BS26" s="45"/>
      <c r="BT26" s="45"/>
      <c r="BU26" s="46"/>
      <c r="BV26" s="46"/>
      <c r="BW26" s="38"/>
      <c r="BX26" s="38"/>
      <c r="BY26" s="38"/>
      <c r="BZ26" s="38"/>
      <c r="CA26" s="140">
        <f t="shared" si="1"/>
        <v>44587</v>
      </c>
      <c r="CB26" s="20" t="s">
        <v>386</v>
      </c>
      <c r="CC26" s="38"/>
      <c r="CD26" s="139">
        <f t="shared" si="2"/>
        <v>44646</v>
      </c>
      <c r="CE26" s="143" t="s">
        <v>103</v>
      </c>
      <c r="CF26" s="38"/>
      <c r="CG26" s="38"/>
      <c r="CH26" s="38"/>
      <c r="CI26" s="38"/>
      <c r="CJ26" s="39"/>
      <c r="CK26" s="40"/>
      <c r="CL26" s="38"/>
      <c r="CM26" s="38"/>
      <c r="CN26" s="38"/>
      <c r="CO26" s="38"/>
      <c r="CP26" s="38"/>
      <c r="CQ26" s="38"/>
      <c r="CR26" s="38"/>
      <c r="CS26" s="38"/>
      <c r="CT26" s="38"/>
      <c r="CU26" s="38"/>
      <c r="CV26" s="38"/>
      <c r="CW26" s="38"/>
      <c r="CX26" s="38"/>
      <c r="CY26" s="38"/>
      <c r="CZ26" s="38"/>
      <c r="DA26" s="140"/>
      <c r="DB26" s="20"/>
    </row>
    <row r="27" spans="4:106" x14ac:dyDescent="0.25">
      <c r="D27" s="110">
        <f>CL10</f>
        <v>0</v>
      </c>
      <c r="E27" s="110">
        <f t="shared" ref="E27:J27" si="50">IF(D27=0,CM10,D27+1)</f>
        <v>0</v>
      </c>
      <c r="F27" s="110">
        <f t="shared" si="50"/>
        <v>0</v>
      </c>
      <c r="G27" s="110">
        <f t="shared" si="50"/>
        <v>0</v>
      </c>
      <c r="H27" s="110">
        <f t="shared" si="50"/>
        <v>1</v>
      </c>
      <c r="I27" s="111">
        <f t="shared" si="50"/>
        <v>2</v>
      </c>
      <c r="J27" s="111">
        <f t="shared" si="50"/>
        <v>3</v>
      </c>
      <c r="K27" s="110"/>
      <c r="L27" s="110">
        <f>CL11</f>
        <v>0</v>
      </c>
      <c r="M27" s="110">
        <f t="shared" ref="M27:R27" si="51">IF(L27=0,CM11,L27+1)</f>
        <v>0</v>
      </c>
      <c r="N27" s="110">
        <f t="shared" si="51"/>
        <v>0</v>
      </c>
      <c r="O27" s="110">
        <f t="shared" si="51"/>
        <v>0</v>
      </c>
      <c r="P27" s="110">
        <f t="shared" si="51"/>
        <v>0</v>
      </c>
      <c r="Q27" s="111">
        <f t="shared" si="51"/>
        <v>0</v>
      </c>
      <c r="R27" s="111">
        <f t="shared" si="51"/>
        <v>1</v>
      </c>
      <c r="S27" s="112"/>
      <c r="T27" s="110">
        <f>CL12</f>
        <v>0</v>
      </c>
      <c r="U27" s="110">
        <f t="shared" ref="U27:Z27" si="52">IF(T27=0,CM12,T27+1)</f>
        <v>0</v>
      </c>
      <c r="V27" s="110">
        <f t="shared" si="52"/>
        <v>1</v>
      </c>
      <c r="W27" s="110">
        <f t="shared" si="52"/>
        <v>2</v>
      </c>
      <c r="X27" s="110">
        <f t="shared" si="52"/>
        <v>3</v>
      </c>
      <c r="Y27" s="111">
        <f t="shared" si="52"/>
        <v>4</v>
      </c>
      <c r="Z27" s="111">
        <f t="shared" si="52"/>
        <v>5</v>
      </c>
      <c r="AA27" s="110"/>
      <c r="AB27" s="110">
        <f>CL13</f>
        <v>0</v>
      </c>
      <c r="AC27" s="110">
        <f t="shared" ref="AC27:AH27" si="53">IF(AB27=0,CM13,AB27+1)</f>
        <v>0</v>
      </c>
      <c r="AD27" s="110">
        <f t="shared" si="53"/>
        <v>0</v>
      </c>
      <c r="AE27" s="110">
        <f t="shared" si="53"/>
        <v>0</v>
      </c>
      <c r="AF27" s="110">
        <f t="shared" si="53"/>
        <v>1</v>
      </c>
      <c r="AG27" s="111">
        <f t="shared" si="53"/>
        <v>2</v>
      </c>
      <c r="AH27" s="111">
        <f t="shared" si="53"/>
        <v>3</v>
      </c>
      <c r="AO27" s="38"/>
      <c r="AP27" s="38"/>
      <c r="AQ27" s="38"/>
      <c r="AR27" s="163">
        <f>DATE(Y1,BA10,L30)</f>
        <v>45215</v>
      </c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8"/>
      <c r="BH27" s="47"/>
      <c r="BI27" s="47"/>
      <c r="BJ27" s="47"/>
      <c r="BK27" s="47"/>
      <c r="BL27" s="47"/>
      <c r="BM27" s="47"/>
      <c r="BN27" s="47"/>
      <c r="BO27" s="47"/>
      <c r="BP27" s="50"/>
      <c r="BQ27" s="50"/>
      <c r="BR27" s="50"/>
      <c r="BS27" s="50"/>
      <c r="BT27" s="50"/>
      <c r="BU27" s="50"/>
      <c r="BV27" s="50"/>
      <c r="BW27" s="38"/>
      <c r="BX27" s="38"/>
      <c r="BY27" s="38"/>
      <c r="BZ27" s="38"/>
      <c r="CA27" s="140">
        <f t="shared" si="1"/>
        <v>44588</v>
      </c>
      <c r="CB27" s="20" t="s">
        <v>387</v>
      </c>
      <c r="CC27" s="38"/>
      <c r="CD27" s="139">
        <f t="shared" si="2"/>
        <v>44647</v>
      </c>
      <c r="CE27" s="143" t="s">
        <v>104</v>
      </c>
      <c r="CF27" s="38"/>
      <c r="CG27" s="38"/>
      <c r="CH27" s="38"/>
      <c r="CI27" s="38"/>
      <c r="CJ27" s="39"/>
      <c r="CK27" s="40"/>
      <c r="CL27" s="38"/>
      <c r="CM27" s="38"/>
      <c r="CN27" s="38"/>
      <c r="CO27" s="38"/>
      <c r="CP27" s="38"/>
      <c r="CQ27" s="38"/>
      <c r="CR27" s="38"/>
      <c r="CS27" s="38"/>
      <c r="CT27" s="38"/>
      <c r="CU27" s="38"/>
      <c r="CV27" s="38"/>
      <c r="CW27" s="38"/>
      <c r="CX27" s="38"/>
      <c r="CY27" s="38"/>
      <c r="CZ27" s="38"/>
      <c r="DA27" s="140"/>
      <c r="DB27" s="20"/>
    </row>
    <row r="28" spans="4:106" x14ac:dyDescent="0.25">
      <c r="D28" s="123">
        <f>J27+1</f>
        <v>4</v>
      </c>
      <c r="E28" s="123">
        <f>IF(D28=0,BX17,D28+1)</f>
        <v>5</v>
      </c>
      <c r="F28" s="123">
        <f t="shared" ref="F28:H30" si="54">IF(E28=0,CD17,E28+1)</f>
        <v>6</v>
      </c>
      <c r="G28" s="123">
        <f t="shared" si="54"/>
        <v>7</v>
      </c>
      <c r="H28" s="123">
        <f t="shared" si="54"/>
        <v>8</v>
      </c>
      <c r="I28" s="111">
        <f t="shared" ref="I28:J30" si="55">IF(H28=0,CI17,H28+1)</f>
        <v>9</v>
      </c>
      <c r="J28" s="111">
        <f t="shared" si="55"/>
        <v>10</v>
      </c>
      <c r="K28" s="110"/>
      <c r="L28" s="123">
        <f>R27+1</f>
        <v>2</v>
      </c>
      <c r="M28" s="123">
        <f t="shared" ref="M28:Q30" si="56">IF(L28=0,CU16,L28+1)</f>
        <v>3</v>
      </c>
      <c r="N28" s="123">
        <f t="shared" si="56"/>
        <v>4</v>
      </c>
      <c r="O28" s="123">
        <f t="shared" si="56"/>
        <v>5</v>
      </c>
      <c r="P28" s="123">
        <f t="shared" si="56"/>
        <v>6</v>
      </c>
      <c r="Q28" s="111">
        <f t="shared" si="56"/>
        <v>7</v>
      </c>
      <c r="R28" s="111">
        <f>IF(Q28=0,DB16,Q28+1)</f>
        <v>8</v>
      </c>
      <c r="S28" s="112"/>
      <c r="T28" s="123">
        <f>Z27+1</f>
        <v>6</v>
      </c>
      <c r="U28" s="123">
        <f t="shared" ref="U28:Y30" si="57">IF(T28=0,CU17,T28+1)</f>
        <v>7</v>
      </c>
      <c r="V28" s="123">
        <f t="shared" si="57"/>
        <v>8</v>
      </c>
      <c r="W28" s="123">
        <f t="shared" si="57"/>
        <v>9</v>
      </c>
      <c r="X28" s="123">
        <f t="shared" si="57"/>
        <v>10</v>
      </c>
      <c r="Y28" s="111">
        <f t="shared" si="57"/>
        <v>11</v>
      </c>
      <c r="Z28" s="111">
        <f>IF(Y28=0,DB17,Y28+1)</f>
        <v>12</v>
      </c>
      <c r="AA28" s="112"/>
      <c r="AB28" s="123">
        <f>AH27+1</f>
        <v>4</v>
      </c>
      <c r="AC28" s="123">
        <f>AB28+1</f>
        <v>5</v>
      </c>
      <c r="AD28" s="123">
        <f t="shared" ref="AD28:AH28" si="58">AC28+1</f>
        <v>6</v>
      </c>
      <c r="AE28" s="123">
        <f t="shared" si="58"/>
        <v>7</v>
      </c>
      <c r="AF28" s="123">
        <f t="shared" si="58"/>
        <v>8</v>
      </c>
      <c r="AG28" s="111">
        <f t="shared" si="58"/>
        <v>9</v>
      </c>
      <c r="AH28" s="111">
        <f t="shared" si="58"/>
        <v>10</v>
      </c>
      <c r="AO28" s="38"/>
      <c r="AP28" s="38"/>
      <c r="AQ28" s="38"/>
      <c r="AR28" s="47">
        <f>MONTH(AR27)</f>
        <v>10</v>
      </c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8"/>
      <c r="BH28" s="47"/>
      <c r="BI28" s="47"/>
      <c r="BJ28" s="47"/>
      <c r="BK28" s="47"/>
      <c r="BL28" s="47"/>
      <c r="BM28" s="47"/>
      <c r="BN28" s="47"/>
      <c r="BO28" s="48"/>
      <c r="BP28" s="50"/>
      <c r="BQ28" s="50"/>
      <c r="BR28" s="50"/>
      <c r="BS28" s="50"/>
      <c r="BT28" s="50"/>
      <c r="BU28" s="50"/>
      <c r="BV28" s="50"/>
      <c r="BW28" s="38"/>
      <c r="BX28" s="38"/>
      <c r="BY28" s="38"/>
      <c r="BZ28" s="38"/>
      <c r="CA28" s="140">
        <f t="shared" si="1"/>
        <v>44589</v>
      </c>
      <c r="CB28" s="20" t="s">
        <v>388</v>
      </c>
      <c r="CC28" s="38"/>
      <c r="CD28" s="139">
        <f t="shared" si="2"/>
        <v>44648</v>
      </c>
      <c r="CE28" s="143" t="s">
        <v>105</v>
      </c>
      <c r="CF28" s="38"/>
      <c r="CG28" s="38"/>
      <c r="CH28" s="38"/>
      <c r="CI28" s="38"/>
      <c r="CJ28" s="39"/>
      <c r="CK28" s="40"/>
      <c r="CL28" s="38"/>
      <c r="CM28" s="38"/>
      <c r="CN28" s="38"/>
      <c r="CO28" s="38"/>
      <c r="CP28" s="38"/>
      <c r="CQ28" s="38"/>
      <c r="CR28" s="38"/>
      <c r="CS28" s="38"/>
      <c r="CT28" s="38"/>
      <c r="CU28" s="38"/>
      <c r="CV28" s="38"/>
      <c r="CW28" s="38"/>
      <c r="CX28" s="38"/>
      <c r="CY28" s="38"/>
      <c r="CZ28" s="38"/>
      <c r="DA28" s="140"/>
      <c r="DB28" s="20"/>
    </row>
    <row r="29" spans="4:106" x14ac:dyDescent="0.25">
      <c r="D29" s="123">
        <f>J28+1</f>
        <v>11</v>
      </c>
      <c r="E29" s="123">
        <f>IF(D29=0,BX18,D29+1)</f>
        <v>12</v>
      </c>
      <c r="F29" s="123">
        <f t="shared" si="54"/>
        <v>13</v>
      </c>
      <c r="G29" s="123">
        <f t="shared" si="54"/>
        <v>14</v>
      </c>
      <c r="H29" s="123">
        <f t="shared" si="54"/>
        <v>15</v>
      </c>
      <c r="I29" s="111">
        <f t="shared" si="55"/>
        <v>16</v>
      </c>
      <c r="J29" s="111">
        <f t="shared" si="55"/>
        <v>17</v>
      </c>
      <c r="K29" s="110"/>
      <c r="L29" s="123">
        <f>R28+1</f>
        <v>9</v>
      </c>
      <c r="M29" s="123">
        <f t="shared" si="56"/>
        <v>10</v>
      </c>
      <c r="N29" s="123">
        <f t="shared" si="56"/>
        <v>11</v>
      </c>
      <c r="O29" s="123">
        <f t="shared" si="56"/>
        <v>12</v>
      </c>
      <c r="P29" s="123">
        <f t="shared" si="56"/>
        <v>13</v>
      </c>
      <c r="Q29" s="111">
        <f t="shared" si="56"/>
        <v>14</v>
      </c>
      <c r="R29" s="111">
        <f>IF(Q29=0,DB17,Q29+1)</f>
        <v>15</v>
      </c>
      <c r="S29" s="112"/>
      <c r="T29" s="123">
        <f>Z28+1</f>
        <v>13</v>
      </c>
      <c r="U29" s="123">
        <f t="shared" si="57"/>
        <v>14</v>
      </c>
      <c r="V29" s="123">
        <f t="shared" si="57"/>
        <v>15</v>
      </c>
      <c r="W29" s="123">
        <f t="shared" si="57"/>
        <v>16</v>
      </c>
      <c r="X29" s="123">
        <f t="shared" si="57"/>
        <v>17</v>
      </c>
      <c r="Y29" s="111">
        <f t="shared" si="57"/>
        <v>18</v>
      </c>
      <c r="Z29" s="111">
        <f>IF(Y29=0,DB18,Y29+1)</f>
        <v>19</v>
      </c>
      <c r="AA29" s="112"/>
      <c r="AB29" s="123">
        <f>AH28+1</f>
        <v>11</v>
      </c>
      <c r="AC29" s="123">
        <f>AB29+1</f>
        <v>12</v>
      </c>
      <c r="AD29" s="123">
        <f t="shared" ref="AD29:AH29" si="59">AC29+1</f>
        <v>13</v>
      </c>
      <c r="AE29" s="123">
        <f t="shared" si="59"/>
        <v>14</v>
      </c>
      <c r="AF29" s="123">
        <f t="shared" si="59"/>
        <v>15</v>
      </c>
      <c r="AG29" s="111">
        <f t="shared" si="59"/>
        <v>16</v>
      </c>
      <c r="AH29" s="111">
        <f t="shared" si="59"/>
        <v>17</v>
      </c>
      <c r="AO29" s="38"/>
      <c r="AP29" s="38"/>
      <c r="AQ29" s="38"/>
      <c r="AR29" s="47">
        <f>DAY(AR27)</f>
        <v>16</v>
      </c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8"/>
      <c r="BH29" s="47"/>
      <c r="BI29" s="47"/>
      <c r="BJ29" s="47"/>
      <c r="BK29" s="47"/>
      <c r="BL29" s="47"/>
      <c r="BM29" s="47"/>
      <c r="BN29" s="47"/>
      <c r="BO29" s="48"/>
      <c r="BP29" s="50"/>
      <c r="BQ29" s="50"/>
      <c r="BR29" s="50"/>
      <c r="BS29" s="50"/>
      <c r="BT29" s="50"/>
      <c r="BU29" s="50"/>
      <c r="BV29" s="50"/>
      <c r="BW29" s="38"/>
      <c r="BX29" s="38"/>
      <c r="BY29" s="38"/>
      <c r="BZ29" s="38"/>
      <c r="CA29" s="140">
        <f t="shared" si="1"/>
        <v>44590</v>
      </c>
      <c r="CB29" s="20" t="s">
        <v>389</v>
      </c>
      <c r="CC29" s="38"/>
      <c r="CD29" s="139">
        <f t="shared" si="2"/>
        <v>44649</v>
      </c>
      <c r="CE29" s="143" t="s">
        <v>106</v>
      </c>
      <c r="CF29" s="38"/>
      <c r="CG29" s="38"/>
      <c r="CH29" s="38"/>
      <c r="CI29" s="38"/>
      <c r="CJ29" s="39"/>
      <c r="CK29" s="40"/>
      <c r="CL29" s="38"/>
      <c r="CM29" s="38"/>
      <c r="CN29" s="38"/>
      <c r="CO29" s="38"/>
      <c r="CP29" s="38"/>
      <c r="CQ29" s="38"/>
      <c r="CR29" s="38"/>
      <c r="CS29" s="38"/>
      <c r="CT29" s="38"/>
      <c r="CU29" s="38"/>
      <c r="CV29" s="38"/>
      <c r="CW29" s="38"/>
      <c r="CX29" s="38"/>
      <c r="CY29" s="38"/>
      <c r="CZ29" s="38"/>
      <c r="DA29" s="140"/>
      <c r="DB29" s="20"/>
    </row>
    <row r="30" spans="4:106" x14ac:dyDescent="0.25">
      <c r="D30" s="123">
        <f>J29+1</f>
        <v>18</v>
      </c>
      <c r="E30" s="123">
        <f>IF(D30=0,BX19,D30+1)</f>
        <v>19</v>
      </c>
      <c r="F30" s="123">
        <f t="shared" si="54"/>
        <v>20</v>
      </c>
      <c r="G30" s="123">
        <f t="shared" si="54"/>
        <v>21</v>
      </c>
      <c r="H30" s="123">
        <f t="shared" si="54"/>
        <v>22</v>
      </c>
      <c r="I30" s="111">
        <f t="shared" si="55"/>
        <v>23</v>
      </c>
      <c r="J30" s="111">
        <f t="shared" si="55"/>
        <v>24</v>
      </c>
      <c r="K30" s="110"/>
      <c r="L30" s="123">
        <f>R29+1</f>
        <v>16</v>
      </c>
      <c r="M30" s="123">
        <f t="shared" si="56"/>
        <v>17</v>
      </c>
      <c r="N30" s="123">
        <f t="shared" si="56"/>
        <v>18</v>
      </c>
      <c r="O30" s="123">
        <f t="shared" si="56"/>
        <v>19</v>
      </c>
      <c r="P30" s="123">
        <f t="shared" si="56"/>
        <v>20</v>
      </c>
      <c r="Q30" s="111">
        <f t="shared" si="56"/>
        <v>21</v>
      </c>
      <c r="R30" s="111">
        <f>IF(Q30=0,DB18,Q30+1)</f>
        <v>22</v>
      </c>
      <c r="S30" s="112"/>
      <c r="T30" s="123">
        <f>Z29+1</f>
        <v>20</v>
      </c>
      <c r="U30" s="123">
        <f t="shared" si="57"/>
        <v>21</v>
      </c>
      <c r="V30" s="123">
        <f t="shared" si="57"/>
        <v>22</v>
      </c>
      <c r="W30" s="123">
        <f t="shared" si="57"/>
        <v>23</v>
      </c>
      <c r="X30" s="123">
        <f t="shared" si="57"/>
        <v>24</v>
      </c>
      <c r="Y30" s="111">
        <f t="shared" si="57"/>
        <v>25</v>
      </c>
      <c r="Z30" s="111">
        <f>IF(Y30=0,DB19,Y30+1)</f>
        <v>26</v>
      </c>
      <c r="AA30" s="112"/>
      <c r="AB30" s="123">
        <f>AH29+1</f>
        <v>18</v>
      </c>
      <c r="AC30" s="123">
        <f>AB30+1</f>
        <v>19</v>
      </c>
      <c r="AD30" s="123">
        <f t="shared" ref="AD30:AH30" si="60">AC30+1</f>
        <v>20</v>
      </c>
      <c r="AE30" s="123">
        <f t="shared" si="60"/>
        <v>21</v>
      </c>
      <c r="AF30" s="123">
        <f t="shared" si="60"/>
        <v>22</v>
      </c>
      <c r="AG30" s="111">
        <f t="shared" si="60"/>
        <v>23</v>
      </c>
      <c r="AH30" s="111">
        <f t="shared" si="60"/>
        <v>24</v>
      </c>
      <c r="AO30" s="38"/>
      <c r="AP30" s="38"/>
      <c r="AQ30" s="38"/>
      <c r="AR30" s="47" t="str">
        <f>TEXT(MONTH(U42),"00"&amp;TEXT(DAY(U42),"00"))</f>
        <v>0001</v>
      </c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8"/>
      <c r="BH30" s="47"/>
      <c r="BI30" s="47"/>
      <c r="BJ30" s="47"/>
      <c r="BK30" s="47"/>
      <c r="BL30" s="47"/>
      <c r="BM30" s="47"/>
      <c r="BN30" s="47"/>
      <c r="BO30" s="48"/>
      <c r="BP30" s="50"/>
      <c r="BQ30" s="50"/>
      <c r="BR30" s="50"/>
      <c r="BS30" s="50"/>
      <c r="BT30" s="50"/>
      <c r="BU30" s="50"/>
      <c r="BV30" s="50"/>
      <c r="BW30" s="38"/>
      <c r="BX30" s="38"/>
      <c r="BY30" s="38"/>
      <c r="BZ30" s="38"/>
      <c r="CA30" s="140">
        <f t="shared" si="1"/>
        <v>44591</v>
      </c>
      <c r="CB30" s="20" t="s">
        <v>390</v>
      </c>
      <c r="CC30" s="38"/>
      <c r="CD30" s="139">
        <f t="shared" si="2"/>
        <v>44650</v>
      </c>
      <c r="CE30" s="143" t="s">
        <v>107</v>
      </c>
      <c r="CF30" s="38"/>
      <c r="CG30" s="38"/>
      <c r="CH30" s="38"/>
      <c r="CI30" s="38"/>
      <c r="CJ30" s="39"/>
      <c r="CK30" s="40"/>
      <c r="CL30" s="38"/>
      <c r="CM30" s="38"/>
      <c r="CN30" s="38"/>
      <c r="CO30" s="38"/>
      <c r="CP30" s="38"/>
      <c r="CQ30" s="38"/>
      <c r="CR30" s="38"/>
      <c r="CS30" s="38"/>
      <c r="CT30" s="38"/>
      <c r="CU30" s="38"/>
      <c r="CV30" s="38"/>
      <c r="CW30" s="38"/>
      <c r="CX30" s="38"/>
      <c r="CY30" s="38"/>
      <c r="CZ30" s="38"/>
      <c r="DA30" s="140"/>
      <c r="DB30" s="20"/>
    </row>
    <row r="31" spans="4:106" x14ac:dyDescent="0.25">
      <c r="D31" s="123">
        <f>IF(AND(10&lt;J30, J30&lt;$CS$10),J30+1,0)</f>
        <v>25</v>
      </c>
      <c r="E31" s="123">
        <f t="shared" ref="E31:J32" si="61">IF(AND(D31&lt;$CS$10,D31&gt;10),D31+1,0)</f>
        <v>26</v>
      </c>
      <c r="F31" s="123">
        <f t="shared" si="61"/>
        <v>27</v>
      </c>
      <c r="G31" s="123">
        <f t="shared" si="61"/>
        <v>28</v>
      </c>
      <c r="H31" s="123">
        <f t="shared" si="61"/>
        <v>29</v>
      </c>
      <c r="I31" s="111">
        <f t="shared" si="61"/>
        <v>30</v>
      </c>
      <c r="J31" s="111">
        <f t="shared" si="61"/>
        <v>0</v>
      </c>
      <c r="K31" s="110"/>
      <c r="L31" s="123">
        <f>IF(AND(10&lt;R30, R30&lt;CS11),R30+1,0)</f>
        <v>23</v>
      </c>
      <c r="M31" s="123">
        <f t="shared" ref="M31:R32" si="62">IF(AND(L31&lt;$CS$11,L31&gt;10),L31+1,0)</f>
        <v>24</v>
      </c>
      <c r="N31" s="123">
        <f t="shared" si="62"/>
        <v>25</v>
      </c>
      <c r="O31" s="123">
        <f t="shared" si="62"/>
        <v>26</v>
      </c>
      <c r="P31" s="123">
        <f t="shared" si="62"/>
        <v>27</v>
      </c>
      <c r="Q31" s="111">
        <f t="shared" si="62"/>
        <v>28</v>
      </c>
      <c r="R31" s="111">
        <f t="shared" si="62"/>
        <v>29</v>
      </c>
      <c r="S31" s="112"/>
      <c r="T31" s="123">
        <f>IF(AND(10&lt;Z30, Z30&lt;CS12),Z30+1,0)</f>
        <v>27</v>
      </c>
      <c r="U31" s="123">
        <f t="shared" ref="U31:Z32" si="63">IF(AND(T31&lt;$CS$12,T31&gt;10),T31+1,0)</f>
        <v>28</v>
      </c>
      <c r="V31" s="123">
        <f t="shared" si="63"/>
        <v>29</v>
      </c>
      <c r="W31" s="123">
        <f t="shared" si="63"/>
        <v>30</v>
      </c>
      <c r="X31" s="123">
        <f t="shared" si="63"/>
        <v>0</v>
      </c>
      <c r="Y31" s="111">
        <f t="shared" si="63"/>
        <v>0</v>
      </c>
      <c r="Z31" s="111">
        <f t="shared" si="63"/>
        <v>0</v>
      </c>
      <c r="AA31" s="112"/>
      <c r="AB31" s="123">
        <f>IF(AND(10&lt;AH30, AH30&lt;$CS$13),AH30+1,0)</f>
        <v>25</v>
      </c>
      <c r="AC31" s="123">
        <f t="shared" ref="AC31:AH32" si="64">IF(AND(AB31&lt;$CS$13,AB31&gt;10),AB31+1,0)</f>
        <v>26</v>
      </c>
      <c r="AD31" s="123">
        <f t="shared" si="64"/>
        <v>27</v>
      </c>
      <c r="AE31" s="123">
        <f t="shared" si="64"/>
        <v>28</v>
      </c>
      <c r="AF31" s="123">
        <f t="shared" si="64"/>
        <v>29</v>
      </c>
      <c r="AG31" s="111">
        <f t="shared" si="64"/>
        <v>30</v>
      </c>
      <c r="AH31" s="111">
        <f t="shared" si="64"/>
        <v>31</v>
      </c>
      <c r="AO31" s="38"/>
      <c r="AP31" s="38"/>
      <c r="AQ31" s="38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8"/>
      <c r="BH31" s="47"/>
      <c r="BI31" s="47"/>
      <c r="BJ31" s="47"/>
      <c r="BK31" s="47"/>
      <c r="BL31" s="47"/>
      <c r="BM31" s="47"/>
      <c r="BN31" s="47"/>
      <c r="BO31" s="48"/>
      <c r="BP31" s="50"/>
      <c r="BQ31" s="50"/>
      <c r="BR31" s="50"/>
      <c r="BS31" s="50"/>
      <c r="BT31" s="50"/>
      <c r="BU31" s="50"/>
      <c r="BV31" s="50"/>
      <c r="BW31" s="38"/>
      <c r="BX31" s="38"/>
      <c r="BY31" s="38"/>
      <c r="BZ31" s="38"/>
      <c r="CA31" s="140">
        <f t="shared" si="1"/>
        <v>44592</v>
      </c>
      <c r="CB31" s="20" t="s">
        <v>391</v>
      </c>
      <c r="CC31" s="38"/>
      <c r="CD31" s="139">
        <f t="shared" si="2"/>
        <v>44651</v>
      </c>
      <c r="CE31" s="143" t="s">
        <v>108</v>
      </c>
      <c r="CF31" s="38"/>
      <c r="CG31" s="38"/>
      <c r="CH31" s="38"/>
      <c r="CI31" s="38"/>
      <c r="CJ31" s="39"/>
      <c r="CK31" s="40"/>
      <c r="CL31" s="38"/>
      <c r="CM31" s="38"/>
      <c r="CN31" s="38"/>
      <c r="CO31" s="38"/>
      <c r="CP31" s="38"/>
      <c r="CQ31" s="38"/>
      <c r="CR31" s="38"/>
      <c r="CS31" s="38"/>
      <c r="CT31" s="38"/>
      <c r="CU31" s="38"/>
      <c r="CV31" s="38"/>
      <c r="CW31" s="38"/>
      <c r="CX31" s="38"/>
      <c r="CY31" s="38"/>
      <c r="CZ31" s="38"/>
      <c r="DA31" s="140"/>
      <c r="DB31" s="20"/>
    </row>
    <row r="32" spans="4:106" ht="21.75" customHeight="1" x14ac:dyDescent="0.25">
      <c r="D32" s="123">
        <f>IF(AND(10&lt;J31, J31&lt;$CS$10),J31+1,0)</f>
        <v>0</v>
      </c>
      <c r="E32" s="123">
        <f t="shared" si="61"/>
        <v>0</v>
      </c>
      <c r="F32" s="123">
        <f t="shared" si="61"/>
        <v>0</v>
      </c>
      <c r="G32" s="123">
        <f t="shared" si="61"/>
        <v>0</v>
      </c>
      <c r="H32" s="123">
        <f t="shared" si="61"/>
        <v>0</v>
      </c>
      <c r="I32" s="111">
        <f t="shared" si="61"/>
        <v>0</v>
      </c>
      <c r="J32" s="111">
        <f t="shared" si="61"/>
        <v>0</v>
      </c>
      <c r="K32" s="110"/>
      <c r="L32" s="123">
        <f>IF(AND(10&lt;R31, R31&lt;CS11),R31+1,0)</f>
        <v>30</v>
      </c>
      <c r="M32" s="123">
        <f t="shared" si="62"/>
        <v>31</v>
      </c>
      <c r="N32" s="123">
        <f t="shared" si="62"/>
        <v>0</v>
      </c>
      <c r="O32" s="123">
        <f t="shared" si="62"/>
        <v>0</v>
      </c>
      <c r="P32" s="123">
        <f t="shared" si="62"/>
        <v>0</v>
      </c>
      <c r="Q32" s="111">
        <f t="shared" si="62"/>
        <v>0</v>
      </c>
      <c r="R32" s="111">
        <f t="shared" si="62"/>
        <v>0</v>
      </c>
      <c r="S32" s="110"/>
      <c r="T32" s="123">
        <f>IF(AND(10&lt;Z31, Z31&lt;CS12),Z31+1,0)</f>
        <v>0</v>
      </c>
      <c r="U32" s="123">
        <f t="shared" si="63"/>
        <v>0</v>
      </c>
      <c r="V32" s="123">
        <f t="shared" si="63"/>
        <v>0</v>
      </c>
      <c r="W32" s="123">
        <f t="shared" si="63"/>
        <v>0</v>
      </c>
      <c r="X32" s="123">
        <f t="shared" si="63"/>
        <v>0</v>
      </c>
      <c r="Y32" s="111">
        <f t="shared" si="63"/>
        <v>0</v>
      </c>
      <c r="Z32" s="111">
        <f t="shared" si="63"/>
        <v>0</v>
      </c>
      <c r="AA32" s="112"/>
      <c r="AB32" s="123">
        <f>IF(AND(10&lt;AH31, AH31&lt;$CS$13),AH31+1,0)</f>
        <v>0</v>
      </c>
      <c r="AC32" s="123">
        <f t="shared" si="64"/>
        <v>0</v>
      </c>
      <c r="AD32" s="123">
        <f t="shared" si="64"/>
        <v>0</v>
      </c>
      <c r="AE32" s="123">
        <f t="shared" si="64"/>
        <v>0</v>
      </c>
      <c r="AF32" s="123">
        <f t="shared" si="64"/>
        <v>0</v>
      </c>
      <c r="AG32" s="111">
        <f t="shared" si="64"/>
        <v>0</v>
      </c>
      <c r="AH32" s="111">
        <f t="shared" si="64"/>
        <v>0</v>
      </c>
      <c r="AO32" s="38"/>
      <c r="AP32" s="38"/>
      <c r="AQ32" s="38"/>
      <c r="AR32" s="38"/>
      <c r="AS32" s="38"/>
      <c r="AT32" s="38"/>
      <c r="AU32" s="38"/>
      <c r="AV32" s="38"/>
      <c r="AW32" s="38"/>
      <c r="AX32" s="38"/>
      <c r="AY32" s="47"/>
      <c r="AZ32" s="47"/>
      <c r="BA32" s="48"/>
      <c r="BB32" s="48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8"/>
      <c r="BP32" s="50"/>
      <c r="BQ32" s="50"/>
      <c r="BR32" s="50"/>
      <c r="BS32" s="50"/>
      <c r="BT32" s="50"/>
      <c r="BU32" s="50"/>
      <c r="BV32" s="50"/>
      <c r="BW32" s="51" t="s">
        <v>7</v>
      </c>
      <c r="BX32" s="38"/>
      <c r="BY32" s="38"/>
      <c r="BZ32" s="38"/>
      <c r="CA32" s="140">
        <f t="shared" si="1"/>
        <v>44593</v>
      </c>
      <c r="CB32" s="20" t="s">
        <v>392</v>
      </c>
      <c r="CC32" s="38"/>
      <c r="CD32" s="139">
        <f t="shared" si="2"/>
        <v>44652</v>
      </c>
      <c r="CE32" s="144" t="s">
        <v>109</v>
      </c>
      <c r="CF32" s="52"/>
      <c r="CG32" s="52"/>
      <c r="CH32" s="52"/>
      <c r="CI32" s="52"/>
      <c r="CJ32" s="39"/>
      <c r="CK32" s="40"/>
      <c r="CL32" s="52"/>
      <c r="CM32" s="52"/>
      <c r="CN32" s="52"/>
      <c r="CO32" s="52"/>
      <c r="CP32" s="52"/>
      <c r="CQ32" s="52"/>
      <c r="CR32" s="52"/>
      <c r="CS32" s="52"/>
      <c r="CT32" s="52"/>
      <c r="CU32" s="52"/>
      <c r="CV32" s="52"/>
      <c r="CW32" s="52"/>
      <c r="CX32" s="52"/>
      <c r="CY32" s="52"/>
      <c r="CZ32" s="52"/>
      <c r="DA32" s="140"/>
      <c r="DB32" s="20"/>
    </row>
    <row r="33" spans="1:198" ht="11.25" customHeight="1" x14ac:dyDescent="0.25">
      <c r="A33" s="8"/>
      <c r="B33" s="8"/>
      <c r="C33" s="8"/>
      <c r="D33" s="114"/>
      <c r="E33" s="114"/>
      <c r="F33" s="114"/>
      <c r="G33" s="114"/>
      <c r="H33" s="114"/>
      <c r="I33" s="114"/>
      <c r="J33" s="114"/>
      <c r="K33" s="114"/>
      <c r="L33" s="114"/>
      <c r="M33" s="114"/>
      <c r="N33" s="114"/>
      <c r="O33" s="114"/>
      <c r="P33" s="114"/>
      <c r="Q33" s="114"/>
      <c r="R33" s="114"/>
      <c r="S33" s="114"/>
      <c r="T33" s="114"/>
      <c r="U33" s="114"/>
      <c r="V33" s="114"/>
      <c r="W33" s="114"/>
      <c r="X33" s="114"/>
      <c r="Y33" s="114"/>
      <c r="Z33" s="114"/>
      <c r="AA33" s="114"/>
      <c r="AB33" s="110"/>
      <c r="AC33" s="110"/>
      <c r="AD33" s="110"/>
      <c r="AE33" s="110"/>
      <c r="AF33" s="110"/>
      <c r="AG33" s="111"/>
      <c r="AH33" s="111"/>
      <c r="AI33" s="8"/>
      <c r="AJ33" s="8"/>
      <c r="AK33" s="8"/>
      <c r="AL33" s="8"/>
      <c r="AM33" s="8"/>
      <c r="AN33" s="8"/>
      <c r="AO33" s="52"/>
      <c r="AP33" s="52"/>
      <c r="AQ33" s="52"/>
      <c r="AR33" s="52"/>
      <c r="AS33" s="52"/>
      <c r="AT33" s="52"/>
      <c r="AU33" s="52"/>
      <c r="AV33" s="52"/>
      <c r="AW33" s="52"/>
      <c r="AX33" s="52"/>
      <c r="AY33" s="52"/>
      <c r="AZ33" s="52"/>
      <c r="BA33" s="52"/>
      <c r="BB33" s="52"/>
      <c r="BC33" s="52"/>
      <c r="BD33" s="52"/>
      <c r="BE33" s="52"/>
      <c r="BF33" s="52"/>
      <c r="BG33" s="52"/>
      <c r="BH33" s="52"/>
      <c r="BI33" s="52"/>
      <c r="BJ33" s="52"/>
      <c r="BK33" s="52"/>
      <c r="BL33" s="52"/>
      <c r="BM33" s="52"/>
      <c r="BN33" s="52"/>
      <c r="BO33" s="52"/>
      <c r="BP33" s="52"/>
      <c r="BQ33" s="52"/>
      <c r="BR33" s="52"/>
      <c r="BS33" s="52"/>
      <c r="BT33" s="52"/>
      <c r="BU33" s="52"/>
      <c r="BV33" s="52"/>
      <c r="BW33" s="52"/>
      <c r="BX33" s="52"/>
      <c r="BY33" s="52"/>
      <c r="BZ33" s="52"/>
      <c r="CA33" s="140">
        <f t="shared" si="1"/>
        <v>44594</v>
      </c>
      <c r="CB33" s="20" t="s">
        <v>393</v>
      </c>
      <c r="CC33" s="52"/>
      <c r="CD33" s="139">
        <f t="shared" si="2"/>
        <v>44653</v>
      </c>
      <c r="CE33" s="144" t="s">
        <v>110</v>
      </c>
      <c r="CF33" s="52"/>
      <c r="CG33" s="52"/>
      <c r="CH33" s="52"/>
      <c r="CI33" s="52"/>
      <c r="CJ33" s="39"/>
      <c r="CK33" s="40"/>
      <c r="CL33" s="52"/>
      <c r="CM33" s="52"/>
      <c r="CN33" s="52"/>
      <c r="CO33" s="52"/>
      <c r="CP33" s="52"/>
      <c r="CQ33" s="52"/>
      <c r="CR33" s="52"/>
      <c r="CS33" s="52"/>
      <c r="CT33" s="52"/>
      <c r="CU33" s="52"/>
      <c r="CV33" s="52"/>
      <c r="CW33" s="52"/>
      <c r="CX33" s="52"/>
      <c r="CY33" s="52"/>
      <c r="CZ33" s="52"/>
      <c r="DA33" s="140"/>
      <c r="DB33" s="20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  <c r="FJ33" s="8"/>
      <c r="FK33" s="8"/>
      <c r="FL33" s="8"/>
      <c r="FM33" s="8"/>
      <c r="FN33" s="8"/>
      <c r="FO33" s="8"/>
      <c r="FP33" s="8"/>
      <c r="FQ33" s="8"/>
      <c r="FR33" s="8"/>
      <c r="FS33" s="8"/>
      <c r="FT33" s="8"/>
      <c r="FU33" s="8"/>
      <c r="FV33" s="8"/>
      <c r="FW33" s="8"/>
      <c r="FX33" s="8"/>
      <c r="FY33" s="8"/>
      <c r="FZ33" s="8"/>
      <c r="GA33" s="8"/>
      <c r="GB33" s="8"/>
      <c r="GC33" s="8"/>
      <c r="GD33" s="8"/>
      <c r="GE33" s="8"/>
      <c r="GF33" s="8"/>
      <c r="GG33" s="8"/>
      <c r="GH33" s="8"/>
      <c r="GI33" s="8"/>
      <c r="GJ33" s="8"/>
      <c r="GK33" s="8"/>
      <c r="GL33" s="8"/>
      <c r="GM33" s="8"/>
      <c r="GN33" s="8"/>
      <c r="GO33" s="8"/>
      <c r="GP33" s="8"/>
    </row>
    <row r="34" spans="1:198" ht="6.75" customHeight="1" x14ac:dyDescent="0.25">
      <c r="A34" s="8"/>
      <c r="B34" s="8"/>
      <c r="C34" s="8"/>
      <c r="D34" s="28"/>
      <c r="E34" s="28"/>
      <c r="F34" s="8"/>
      <c r="G34" s="8"/>
      <c r="H34" s="8"/>
      <c r="I34" s="8"/>
      <c r="J34" s="8"/>
      <c r="K34" s="8"/>
      <c r="L34" s="8"/>
      <c r="M34" s="8"/>
      <c r="N34" s="28"/>
      <c r="O34" s="29"/>
      <c r="P34" s="29"/>
      <c r="Q34" s="29"/>
      <c r="R34" s="30"/>
      <c r="S34" s="8"/>
      <c r="T34" s="8"/>
      <c r="U34" s="8"/>
      <c r="V34" s="8"/>
      <c r="W34" s="8"/>
      <c r="X34" s="8"/>
      <c r="Y34" s="8"/>
      <c r="AA34" s="31"/>
      <c r="AB34" s="31"/>
      <c r="AC34" s="31"/>
      <c r="AD34" s="32"/>
      <c r="AE34" s="8"/>
      <c r="AF34" s="8"/>
      <c r="AG34" s="8"/>
      <c r="AH34" s="8"/>
      <c r="AI34" s="8"/>
      <c r="AJ34" s="8"/>
      <c r="AK34" s="8"/>
      <c r="AL34" s="8"/>
      <c r="AM34" s="33"/>
      <c r="AN34" s="8"/>
      <c r="AO34" s="52"/>
      <c r="AP34" s="52"/>
      <c r="AQ34" s="52"/>
      <c r="AR34" s="52"/>
      <c r="AS34" s="52"/>
      <c r="AT34" s="52"/>
      <c r="AU34" s="52"/>
      <c r="AV34" s="52"/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52"/>
      <c r="BK34" s="52"/>
      <c r="BL34" s="52"/>
      <c r="BM34" s="52"/>
      <c r="BN34" s="52"/>
      <c r="BO34" s="52"/>
      <c r="BP34" s="52"/>
      <c r="BQ34" s="52"/>
      <c r="BR34" s="52"/>
      <c r="BS34" s="52"/>
      <c r="BT34" s="52"/>
      <c r="BU34" s="52"/>
      <c r="BV34" s="52"/>
      <c r="BW34" s="52"/>
      <c r="BX34" s="52"/>
      <c r="BY34" s="52"/>
      <c r="BZ34" s="52"/>
      <c r="CA34" s="140">
        <f t="shared" si="1"/>
        <v>44595</v>
      </c>
      <c r="CB34" s="20"/>
      <c r="CC34" s="52"/>
      <c r="CD34" s="139">
        <f t="shared" si="2"/>
        <v>44654</v>
      </c>
      <c r="CE34" s="144" t="s">
        <v>782</v>
      </c>
      <c r="CF34" s="52"/>
      <c r="CG34" s="52"/>
      <c r="CH34" s="52"/>
      <c r="CI34" s="52"/>
      <c r="CJ34" s="39"/>
      <c r="CK34" s="40"/>
      <c r="CL34" s="52"/>
      <c r="CM34" s="52"/>
      <c r="CN34" s="52"/>
      <c r="CO34" s="52"/>
      <c r="CP34" s="52"/>
      <c r="CQ34" s="52"/>
      <c r="CR34" s="52"/>
      <c r="CS34" s="52"/>
      <c r="CT34" s="52"/>
      <c r="CU34" s="52"/>
      <c r="CV34" s="52"/>
      <c r="CW34" s="52"/>
      <c r="CX34" s="52"/>
      <c r="CY34" s="52"/>
      <c r="CZ34" s="52"/>
      <c r="DA34" s="140"/>
      <c r="DB34" s="20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8"/>
      <c r="FZ34" s="8"/>
      <c r="GA34" s="8"/>
      <c r="GB34" s="8"/>
      <c r="GC34" s="8"/>
      <c r="GD34" s="8"/>
      <c r="GE34" s="8"/>
      <c r="GF34" s="8"/>
      <c r="GG34" s="8"/>
      <c r="GH34" s="8"/>
      <c r="GI34" s="8"/>
      <c r="GJ34" s="8"/>
      <c r="GK34" s="8"/>
      <c r="GL34" s="8"/>
      <c r="GM34" s="8"/>
      <c r="GN34" s="8"/>
      <c r="GO34" s="8"/>
      <c r="GP34" s="8"/>
    </row>
    <row r="35" spans="1:198" ht="14.45" customHeight="1" x14ac:dyDescent="0.25">
      <c r="A35" s="8"/>
      <c r="B35" s="8"/>
      <c r="C35" s="8"/>
      <c r="D35" s="8"/>
      <c r="E35" s="28"/>
      <c r="F35" s="8"/>
      <c r="G35" s="8"/>
      <c r="H35" s="8"/>
      <c r="I35" s="8"/>
      <c r="J35" s="8"/>
      <c r="K35" s="28"/>
      <c r="L35" s="200" t="s">
        <v>777</v>
      </c>
      <c r="M35" s="200"/>
      <c r="N35" s="200"/>
      <c r="O35" s="200"/>
      <c r="P35" s="200"/>
      <c r="Q35" s="200"/>
      <c r="R35" s="8"/>
      <c r="S35" s="8"/>
      <c r="T35" s="8"/>
      <c r="U35" s="8" t="s">
        <v>778</v>
      </c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52"/>
      <c r="AP35" s="52"/>
      <c r="AQ35" s="52"/>
      <c r="AR35" s="52"/>
      <c r="AS35" s="52"/>
      <c r="AT35" s="52"/>
      <c r="AU35" s="52"/>
      <c r="AV35" s="52"/>
      <c r="AW35" s="52"/>
      <c r="AX35" s="52"/>
      <c r="AY35" s="52"/>
      <c r="AZ35" s="52"/>
      <c r="BA35" s="52"/>
      <c r="BB35" s="52"/>
      <c r="BC35" s="52"/>
      <c r="BD35" s="52"/>
      <c r="BE35" s="52"/>
      <c r="BF35" s="52"/>
      <c r="BG35" s="52"/>
      <c r="BH35" s="52"/>
      <c r="BI35" s="52"/>
      <c r="BJ35" s="52"/>
      <c r="BK35" s="52"/>
      <c r="BL35" s="52"/>
      <c r="BM35" s="52"/>
      <c r="BN35" s="52"/>
      <c r="BO35" s="52"/>
      <c r="BP35" s="52"/>
      <c r="BQ35" s="52"/>
      <c r="BR35" s="52"/>
      <c r="BS35" s="52"/>
      <c r="BT35" s="52"/>
      <c r="BU35" s="52"/>
      <c r="BV35" s="52"/>
      <c r="BW35" s="52"/>
      <c r="BX35" s="52"/>
      <c r="BY35" s="52"/>
      <c r="BZ35" s="52"/>
      <c r="CA35" s="140">
        <f t="shared" si="1"/>
        <v>44596</v>
      </c>
      <c r="CB35" s="20"/>
      <c r="CC35" s="52"/>
      <c r="CD35" s="139">
        <f t="shared" si="2"/>
        <v>44655</v>
      </c>
      <c r="CE35" s="144" t="s">
        <v>783</v>
      </c>
      <c r="CF35" s="52"/>
      <c r="CG35" s="52"/>
      <c r="CH35" s="52"/>
      <c r="CI35" s="52"/>
      <c r="CJ35" s="39"/>
      <c r="CK35" s="40"/>
      <c r="CL35" s="52"/>
      <c r="CM35" s="52"/>
      <c r="CN35" s="52"/>
      <c r="CO35" s="52"/>
      <c r="CP35" s="52"/>
      <c r="CQ35" s="52"/>
      <c r="CR35" s="52"/>
      <c r="CS35" s="52"/>
      <c r="CT35" s="52"/>
      <c r="CU35" s="52"/>
      <c r="CV35" s="52"/>
      <c r="CW35" s="52"/>
      <c r="CX35" s="52"/>
      <c r="CY35" s="52"/>
      <c r="CZ35" s="52"/>
      <c r="DA35" s="140"/>
      <c r="DB35" s="20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</row>
    <row r="36" spans="1:198" ht="20.25" x14ac:dyDescent="0.3">
      <c r="A36" s="29"/>
      <c r="B36" s="29"/>
      <c r="C36" s="29"/>
      <c r="D36" s="136" t="s">
        <v>775</v>
      </c>
      <c r="E36" s="136"/>
      <c r="F36" s="136"/>
      <c r="G36" s="136"/>
      <c r="H36" s="136"/>
      <c r="I36" s="136"/>
      <c r="J36" s="136"/>
      <c r="K36" s="136"/>
      <c r="L36" s="235" t="s">
        <v>7</v>
      </c>
      <c r="M36" s="235"/>
      <c r="N36" s="235"/>
      <c r="O36" s="235"/>
      <c r="P36" s="235"/>
      <c r="Q36" s="235"/>
      <c r="R36" s="137"/>
      <c r="S36" s="136"/>
      <c r="T36" s="29"/>
      <c r="U36" s="234" t="str">
        <f>IF(OR(L36="",L36=" "),"",INDEX(CD1:CD366,AR5,1))</f>
        <v/>
      </c>
      <c r="V36" s="234"/>
      <c r="W36" s="234"/>
      <c r="X36" s="234"/>
      <c r="Y36" s="234"/>
      <c r="Z36" s="234"/>
      <c r="AA36" s="29"/>
      <c r="AB36" s="29"/>
      <c r="AC36" s="29"/>
      <c r="AD36" s="29"/>
      <c r="AE36" s="29"/>
      <c r="AF36" s="29"/>
      <c r="AG36" s="29"/>
      <c r="AH36" s="29"/>
      <c r="AI36" s="29"/>
      <c r="AJ36" s="8"/>
      <c r="AK36" s="8"/>
      <c r="AL36" s="8"/>
      <c r="AM36" s="8"/>
      <c r="AN36" s="8"/>
      <c r="AO36" s="52"/>
      <c r="AP36" s="52"/>
      <c r="AQ36" s="52"/>
      <c r="AR36" s="52"/>
      <c r="AS36" s="52"/>
      <c r="AT36" s="52"/>
      <c r="AU36" s="52"/>
      <c r="AV36" s="52"/>
      <c r="AW36" s="52"/>
      <c r="AX36" s="52"/>
      <c r="AY36" s="52"/>
      <c r="AZ36" s="52"/>
      <c r="BA36" s="52"/>
      <c r="BB36" s="52"/>
      <c r="BC36" s="52"/>
      <c r="BD36" s="52"/>
      <c r="BE36" s="52"/>
      <c r="BF36" s="52"/>
      <c r="BG36" s="52"/>
      <c r="BH36" s="52"/>
      <c r="BI36" s="52"/>
      <c r="BJ36" s="52"/>
      <c r="BK36" s="52"/>
      <c r="BL36" s="52"/>
      <c r="BM36" s="52"/>
      <c r="BN36" s="52"/>
      <c r="BO36" s="52"/>
      <c r="BP36" s="52"/>
      <c r="BQ36" s="52"/>
      <c r="BR36" s="52"/>
      <c r="BS36" s="52"/>
      <c r="BT36" s="52"/>
      <c r="BU36" s="52"/>
      <c r="BV36" s="52"/>
      <c r="BW36" s="52"/>
      <c r="BX36" s="52"/>
      <c r="BY36" s="52"/>
      <c r="BZ36" s="52"/>
      <c r="CA36" s="140">
        <f t="shared" si="1"/>
        <v>44597</v>
      </c>
      <c r="CB36" s="20"/>
      <c r="CC36" s="52"/>
      <c r="CD36" s="139">
        <f t="shared" si="2"/>
        <v>44656</v>
      </c>
      <c r="CE36" s="144" t="s">
        <v>784</v>
      </c>
      <c r="CF36" s="52"/>
      <c r="CG36" s="52"/>
      <c r="CH36" s="52"/>
      <c r="CI36" s="52"/>
      <c r="CJ36" s="39"/>
      <c r="CK36" s="40"/>
      <c r="CL36" s="52"/>
      <c r="CM36" s="52"/>
      <c r="CN36" s="52"/>
      <c r="CO36" s="52"/>
      <c r="CP36" s="52"/>
      <c r="CQ36" s="52"/>
      <c r="CR36" s="52"/>
      <c r="CS36" s="52"/>
      <c r="CT36" s="52"/>
      <c r="CU36" s="52"/>
      <c r="CV36" s="52"/>
      <c r="CW36" s="52"/>
      <c r="CX36" s="52"/>
      <c r="CY36" s="52"/>
      <c r="CZ36" s="52"/>
      <c r="DA36" s="140"/>
      <c r="DB36" s="20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8"/>
    </row>
    <row r="37" spans="1:198" ht="12.75" customHeight="1" x14ac:dyDescent="0.25">
      <c r="A37" s="8"/>
      <c r="B37" s="8"/>
      <c r="C37" s="8"/>
      <c r="D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52"/>
      <c r="AP37" s="52"/>
      <c r="AQ37" s="52"/>
      <c r="AR37" s="52"/>
      <c r="AS37" s="52"/>
      <c r="AT37" s="52"/>
      <c r="AU37" s="52"/>
      <c r="AV37" s="52"/>
      <c r="AW37" s="52"/>
      <c r="AX37" s="52"/>
      <c r="AY37" s="52"/>
      <c r="AZ37" s="52"/>
      <c r="BA37" s="52"/>
      <c r="BB37" s="52"/>
      <c r="BC37" s="52"/>
      <c r="BD37" s="52"/>
      <c r="BE37" s="52"/>
      <c r="BF37" s="52"/>
      <c r="BG37" s="52"/>
      <c r="BH37" s="52"/>
      <c r="BI37" s="52"/>
      <c r="BJ37" s="52"/>
      <c r="BK37" s="52"/>
      <c r="BL37" s="52"/>
      <c r="BM37" s="52"/>
      <c r="BN37" s="52"/>
      <c r="BO37" s="52"/>
      <c r="BP37" s="52"/>
      <c r="BQ37" s="52"/>
      <c r="BR37" s="52"/>
      <c r="BS37" s="52"/>
      <c r="BT37" s="52"/>
      <c r="BU37" s="52"/>
      <c r="BV37" s="52"/>
      <c r="BW37" s="52"/>
      <c r="BX37" s="52"/>
      <c r="BY37" s="52"/>
      <c r="BZ37" s="52"/>
      <c r="CA37" s="140">
        <f t="shared" si="1"/>
        <v>44598</v>
      </c>
      <c r="CB37" s="20" t="s">
        <v>394</v>
      </c>
      <c r="CC37" s="52"/>
      <c r="CD37" s="139">
        <f t="shared" si="2"/>
        <v>44657</v>
      </c>
      <c r="CE37" s="144" t="s">
        <v>111</v>
      </c>
      <c r="CF37" s="52"/>
      <c r="CG37" s="52"/>
      <c r="CH37" s="52"/>
      <c r="CI37" s="52"/>
      <c r="CJ37" s="39"/>
      <c r="CK37" s="40"/>
      <c r="CL37" s="52"/>
      <c r="CM37" s="52"/>
      <c r="CN37" s="52"/>
      <c r="CO37" s="52"/>
      <c r="CP37" s="52"/>
      <c r="CQ37" s="52"/>
      <c r="CR37" s="52"/>
      <c r="CS37" s="52"/>
      <c r="CT37" s="52"/>
      <c r="CU37" s="52"/>
      <c r="CV37" s="52"/>
      <c r="CW37" s="52"/>
      <c r="CX37" s="52"/>
      <c r="CY37" s="52"/>
      <c r="CZ37" s="52"/>
      <c r="DA37" s="140"/>
      <c r="DB37" s="20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/>
      <c r="GC37" s="8"/>
      <c r="GD37" s="8"/>
      <c r="GE37" s="8"/>
      <c r="GF37" s="8"/>
      <c r="GG37" s="8"/>
      <c r="GH37" s="8"/>
      <c r="GI37" s="8"/>
      <c r="GJ37" s="8"/>
      <c r="GK37" s="8"/>
      <c r="GL37" s="8"/>
      <c r="GM37" s="8"/>
      <c r="GN37" s="8"/>
      <c r="GO37" s="8"/>
      <c r="GP37" s="8"/>
    </row>
    <row r="38" spans="1:198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200" t="s">
        <v>778</v>
      </c>
      <c r="M38" s="200"/>
      <c r="N38" s="200"/>
      <c r="O38" s="200"/>
      <c r="P38" s="200"/>
      <c r="Q38" s="200"/>
      <c r="R38" s="8"/>
      <c r="S38" s="8"/>
      <c r="T38" s="8"/>
      <c r="U38" s="200" t="s">
        <v>777</v>
      </c>
      <c r="V38" s="200"/>
      <c r="W38" s="200"/>
      <c r="X38" s="200"/>
      <c r="Y38" s="200"/>
      <c r="Z38" s="200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52"/>
      <c r="AP38" s="52"/>
      <c r="AQ38" s="52"/>
      <c r="AR38" s="52"/>
      <c r="AS38" s="52"/>
      <c r="AT38" s="52"/>
      <c r="AU38" s="52"/>
      <c r="AV38" s="52"/>
      <c r="AW38" s="52"/>
      <c r="AX38" s="52"/>
      <c r="AY38" s="52"/>
      <c r="AZ38" s="52"/>
      <c r="BA38" s="52"/>
      <c r="BB38" s="52"/>
      <c r="BC38" s="52"/>
      <c r="BD38" s="52"/>
      <c r="BE38" s="52"/>
      <c r="BF38" s="52"/>
      <c r="BG38" s="52"/>
      <c r="BH38" s="52"/>
      <c r="BI38" s="52"/>
      <c r="BJ38" s="52"/>
      <c r="BK38" s="52"/>
      <c r="BL38" s="52"/>
      <c r="BM38" s="52"/>
      <c r="BN38" s="52"/>
      <c r="BO38" s="52"/>
      <c r="BP38" s="52"/>
      <c r="BQ38" s="52"/>
      <c r="BR38" s="52"/>
      <c r="BS38" s="52"/>
      <c r="BT38" s="52"/>
      <c r="BU38" s="52"/>
      <c r="BV38" s="52"/>
      <c r="BW38" s="52"/>
      <c r="BX38" s="52"/>
      <c r="BY38" s="52"/>
      <c r="BZ38" s="52"/>
      <c r="CA38" s="140">
        <f t="shared" si="1"/>
        <v>44599</v>
      </c>
      <c r="CB38" s="20" t="s">
        <v>395</v>
      </c>
      <c r="CC38" s="52"/>
      <c r="CD38" s="139">
        <f t="shared" si="2"/>
        <v>44658</v>
      </c>
      <c r="CE38" s="144" t="s">
        <v>112</v>
      </c>
      <c r="CF38" s="52"/>
      <c r="CG38" s="52"/>
      <c r="CH38" s="52"/>
      <c r="CI38" s="52"/>
      <c r="CJ38" s="39"/>
      <c r="CK38" s="40"/>
      <c r="CL38" s="52"/>
      <c r="CM38" s="52"/>
      <c r="CN38" s="52"/>
      <c r="CO38" s="52"/>
      <c r="CP38" s="52"/>
      <c r="CQ38" s="52"/>
      <c r="CR38" s="52"/>
      <c r="CS38" s="52"/>
      <c r="CT38" s="52"/>
      <c r="CU38" s="52"/>
      <c r="CV38" s="52"/>
      <c r="CW38" s="52"/>
      <c r="CX38" s="52"/>
      <c r="CY38" s="52"/>
      <c r="CZ38" s="52"/>
      <c r="DA38" s="140"/>
      <c r="DB38" s="20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  <c r="FV38" s="8"/>
      <c r="FW38" s="8"/>
      <c r="FX38" s="8"/>
      <c r="FY38" s="8"/>
      <c r="FZ38" s="8"/>
      <c r="GA38" s="8"/>
      <c r="GB38" s="8"/>
      <c r="GC38" s="8"/>
      <c r="GD38" s="8"/>
      <c r="GE38" s="8"/>
      <c r="GF38" s="8"/>
      <c r="GG38" s="8"/>
      <c r="GH38" s="8"/>
      <c r="GI38" s="8"/>
      <c r="GJ38" s="8"/>
      <c r="GK38" s="8"/>
      <c r="GL38" s="8"/>
      <c r="GM38" s="8"/>
      <c r="GN38" s="8"/>
      <c r="GO38" s="8"/>
      <c r="GP38" s="8"/>
    </row>
    <row r="39" spans="1:198" ht="20.25" x14ac:dyDescent="0.3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233" t="s">
        <v>7</v>
      </c>
      <c r="M39" s="233"/>
      <c r="N39" s="233"/>
      <c r="O39" s="233"/>
      <c r="P39" s="233"/>
      <c r="Q39" s="233"/>
      <c r="R39" s="137"/>
      <c r="S39" s="136"/>
      <c r="T39" s="29"/>
      <c r="U39" s="234" t="str">
        <f>IF(OR(L39="",L39=" "),"",INDEX(CE1:CE366,AR7,1))</f>
        <v/>
      </c>
      <c r="V39" s="234"/>
      <c r="W39" s="234"/>
      <c r="X39" s="234"/>
      <c r="Y39" s="234"/>
      <c r="Z39" s="234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52"/>
      <c r="AP39" s="52"/>
      <c r="AQ39" s="52"/>
      <c r="AR39" s="52"/>
      <c r="AS39" s="52"/>
      <c r="AT39" s="52"/>
      <c r="AU39" s="52"/>
      <c r="AV39" s="52"/>
      <c r="AW39" s="52"/>
      <c r="AX39" s="52"/>
      <c r="AY39" s="52"/>
      <c r="AZ39" s="52"/>
      <c r="BA39" s="52"/>
      <c r="BB39" s="52"/>
      <c r="BC39" s="52"/>
      <c r="BD39" s="52"/>
      <c r="BE39" s="52"/>
      <c r="BF39" s="52"/>
      <c r="BG39" s="52"/>
      <c r="BH39" s="52"/>
      <c r="BI39" s="52"/>
      <c r="BJ39" s="52"/>
      <c r="BK39" s="52"/>
      <c r="BL39" s="52"/>
      <c r="BM39" s="52"/>
      <c r="BN39" s="52"/>
      <c r="BO39" s="52"/>
      <c r="BP39" s="52"/>
      <c r="BQ39" s="52"/>
      <c r="BR39" s="52"/>
      <c r="BS39" s="52"/>
      <c r="BT39" s="52"/>
      <c r="BU39" s="52"/>
      <c r="BV39" s="52"/>
      <c r="BW39" s="52"/>
      <c r="BX39" s="52"/>
      <c r="BY39" s="52"/>
      <c r="BZ39" s="52"/>
      <c r="CA39" s="140">
        <f t="shared" si="1"/>
        <v>44600</v>
      </c>
      <c r="CB39" s="20" t="s">
        <v>400</v>
      </c>
      <c r="CC39" s="52"/>
      <c r="CD39" s="139">
        <f t="shared" si="2"/>
        <v>44659</v>
      </c>
      <c r="CE39" s="144" t="s">
        <v>113</v>
      </c>
      <c r="CF39" s="52"/>
      <c r="CG39" s="52"/>
      <c r="CH39" s="52"/>
      <c r="CI39" s="52"/>
      <c r="CJ39" s="39"/>
      <c r="CK39" s="40"/>
      <c r="CL39" s="52"/>
      <c r="CM39" s="52"/>
      <c r="CN39" s="52"/>
      <c r="CO39" s="52"/>
      <c r="CP39" s="52"/>
      <c r="CQ39" s="52"/>
      <c r="CR39" s="52"/>
      <c r="CS39" s="52"/>
      <c r="CT39" s="52"/>
      <c r="CU39" s="52"/>
      <c r="CV39" s="52"/>
      <c r="CW39" s="52"/>
      <c r="CX39" s="52"/>
      <c r="CY39" s="52"/>
      <c r="CZ39" s="52"/>
      <c r="DA39" s="140"/>
      <c r="DB39" s="20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  <c r="EM39" s="8"/>
      <c r="EN39" s="8"/>
      <c r="EO39" s="8"/>
      <c r="EP39" s="8"/>
      <c r="EQ39" s="8"/>
      <c r="ER39" s="8"/>
      <c r="ES39" s="8"/>
      <c r="ET39" s="8"/>
      <c r="EU39" s="8"/>
      <c r="EV39" s="8"/>
      <c r="EW39" s="8"/>
      <c r="EX39" s="8"/>
      <c r="EY39" s="8"/>
      <c r="EZ39" s="8"/>
      <c r="FA39" s="8"/>
      <c r="FB39" s="8"/>
      <c r="FC39" s="8"/>
      <c r="FD39" s="8"/>
      <c r="FE39" s="8"/>
      <c r="FF39" s="8"/>
      <c r="FG39" s="8"/>
      <c r="FH39" s="8"/>
      <c r="FI39" s="8"/>
      <c r="FJ39" s="8"/>
      <c r="FK39" s="8"/>
      <c r="FL39" s="8"/>
      <c r="FM39" s="8"/>
      <c r="FN39" s="8"/>
      <c r="FO39" s="8"/>
      <c r="FP39" s="8"/>
      <c r="FQ39" s="8"/>
      <c r="FR39" s="8"/>
      <c r="FS39" s="8"/>
      <c r="FT39" s="8"/>
      <c r="FU39" s="8"/>
      <c r="FV39" s="8"/>
      <c r="FW39" s="8"/>
      <c r="FX39" s="8"/>
      <c r="FY39" s="8"/>
      <c r="FZ39" s="8"/>
      <c r="GA39" s="8"/>
      <c r="GB39" s="8"/>
      <c r="GC39" s="8"/>
      <c r="GD39" s="8"/>
      <c r="GE39" s="8"/>
      <c r="GF39" s="8"/>
      <c r="GG39" s="8"/>
      <c r="GH39" s="8"/>
      <c r="GI39" s="8"/>
      <c r="GJ39" s="8"/>
      <c r="GK39" s="8"/>
      <c r="GL39" s="8"/>
      <c r="GM39" s="8"/>
      <c r="GN39" s="8"/>
      <c r="GO39" s="8"/>
      <c r="GP39" s="8"/>
    </row>
    <row r="40" spans="1:198" ht="12.7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  <c r="BC40" s="52"/>
      <c r="BD40" s="52"/>
      <c r="BE40" s="52"/>
      <c r="BF40" s="52"/>
      <c r="BG40" s="52"/>
      <c r="BH40" s="52"/>
      <c r="BI40" s="52"/>
      <c r="BJ40" s="52"/>
      <c r="BK40" s="52"/>
      <c r="BL40" s="52"/>
      <c r="BM40" s="52"/>
      <c r="BN40" s="52"/>
      <c r="BO40" s="52"/>
      <c r="BP40" s="52"/>
      <c r="BQ40" s="52"/>
      <c r="BR40" s="52"/>
      <c r="BS40" s="52"/>
      <c r="BT40" s="52"/>
      <c r="BU40" s="52"/>
      <c r="BV40" s="52"/>
      <c r="BW40" s="52"/>
      <c r="BX40" s="52"/>
      <c r="BY40" s="52"/>
      <c r="BZ40" s="52"/>
      <c r="CA40" s="140">
        <f t="shared" si="1"/>
        <v>44601</v>
      </c>
      <c r="CB40" s="20" t="s">
        <v>396</v>
      </c>
      <c r="CC40" s="52"/>
      <c r="CD40" s="139">
        <f t="shared" si="2"/>
        <v>44660</v>
      </c>
      <c r="CE40" s="144" t="s">
        <v>114</v>
      </c>
      <c r="CF40" s="52"/>
      <c r="CG40" s="52"/>
      <c r="CH40" s="52"/>
      <c r="CI40" s="52"/>
      <c r="CJ40" s="39"/>
      <c r="CK40" s="40"/>
      <c r="CL40" s="52"/>
      <c r="CM40" s="52"/>
      <c r="CN40" s="52"/>
      <c r="CO40" s="52"/>
      <c r="CP40" s="52"/>
      <c r="CQ40" s="52"/>
      <c r="CR40" s="52"/>
      <c r="CS40" s="52"/>
      <c r="CT40" s="52"/>
      <c r="CU40" s="52"/>
      <c r="CV40" s="52"/>
      <c r="CW40" s="52"/>
      <c r="CX40" s="52"/>
      <c r="CY40" s="52"/>
      <c r="CZ40" s="52"/>
      <c r="DA40" s="140"/>
      <c r="DB40" s="20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8"/>
      <c r="EL40" s="8"/>
      <c r="EM40" s="8"/>
      <c r="EN40" s="8"/>
      <c r="EO40" s="8"/>
      <c r="EP40" s="8"/>
      <c r="EQ40" s="8"/>
      <c r="ER40" s="8"/>
      <c r="ES40" s="8"/>
      <c r="ET40" s="8"/>
      <c r="EU40" s="8"/>
      <c r="EV40" s="8"/>
      <c r="EW40" s="8"/>
      <c r="EX40" s="8"/>
      <c r="EY40" s="8"/>
      <c r="EZ40" s="8"/>
      <c r="FA40" s="8"/>
      <c r="FB40" s="8"/>
      <c r="FC40" s="8"/>
      <c r="FD40" s="8"/>
      <c r="FE40" s="8"/>
      <c r="FF40" s="8"/>
      <c r="FG40" s="8"/>
      <c r="FH40" s="8"/>
      <c r="FI40" s="8"/>
      <c r="FJ40" s="8"/>
      <c r="FK40" s="8"/>
      <c r="FL40" s="8"/>
      <c r="FM40" s="8"/>
      <c r="FN40" s="8"/>
      <c r="FO40" s="8"/>
      <c r="FP40" s="8"/>
      <c r="FQ40" s="8"/>
      <c r="FR40" s="8"/>
      <c r="FS40" s="8"/>
      <c r="FT40" s="8"/>
      <c r="FU40" s="8"/>
      <c r="FV40" s="8"/>
      <c r="FW40" s="8"/>
      <c r="FX40" s="8"/>
      <c r="FY40" s="8"/>
      <c r="FZ40" s="8"/>
      <c r="GA40" s="8"/>
      <c r="GB40" s="8"/>
      <c r="GC40" s="8"/>
      <c r="GD40" s="8"/>
      <c r="GE40" s="8"/>
      <c r="GF40" s="8"/>
      <c r="GG40" s="8"/>
      <c r="GH40" s="8"/>
      <c r="GI40" s="8"/>
      <c r="GJ40" s="8"/>
      <c r="GK40" s="8"/>
      <c r="GL40" s="8"/>
      <c r="GM40" s="8"/>
      <c r="GN40" s="8"/>
      <c r="GO40" s="8"/>
      <c r="GP40" s="8"/>
    </row>
    <row r="41" spans="1:198" ht="16.5" thickBot="1" x14ac:dyDescent="0.3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200" t="s">
        <v>777</v>
      </c>
      <c r="M41" s="200"/>
      <c r="N41" s="200"/>
      <c r="O41" s="200"/>
      <c r="P41" s="200"/>
      <c r="Q41" s="200"/>
      <c r="R41" s="8"/>
      <c r="S41" s="8"/>
      <c r="T41" s="8"/>
      <c r="U41" s="200" t="s">
        <v>778</v>
      </c>
      <c r="V41" s="200"/>
      <c r="W41" s="200"/>
      <c r="X41" s="200"/>
      <c r="Y41" s="200"/>
      <c r="Z41" s="200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52"/>
      <c r="AP41" s="52"/>
      <c r="AQ41" s="52"/>
      <c r="AR41" s="52" t="s">
        <v>7</v>
      </c>
      <c r="AS41" s="52"/>
      <c r="AT41" s="52"/>
      <c r="AU41" s="52"/>
      <c r="AV41" s="52"/>
      <c r="AW41" s="52"/>
      <c r="AX41" s="52"/>
      <c r="AY41" s="52"/>
      <c r="AZ41" s="52"/>
      <c r="BA41" s="52"/>
      <c r="BB41" s="52"/>
      <c r="BC41" s="52"/>
      <c r="BD41" s="52"/>
      <c r="BE41" s="52"/>
      <c r="BF41" s="52"/>
      <c r="BG41" s="52"/>
      <c r="BH41" s="52"/>
      <c r="BI41" s="52"/>
      <c r="BJ41" s="52"/>
      <c r="BK41" s="52"/>
      <c r="BL41" s="52"/>
      <c r="BM41" s="52"/>
      <c r="BN41" s="52"/>
      <c r="BO41" s="52"/>
      <c r="BP41" s="52"/>
      <c r="BQ41" s="52"/>
      <c r="BR41" s="52"/>
      <c r="BS41" s="52"/>
      <c r="BT41" s="52"/>
      <c r="BU41" s="52"/>
      <c r="BV41" s="52"/>
      <c r="BW41" s="52"/>
      <c r="BX41" s="52"/>
      <c r="BY41" s="52"/>
      <c r="BZ41" s="52"/>
      <c r="CA41" s="140">
        <f t="shared" si="1"/>
        <v>44602</v>
      </c>
      <c r="CB41" s="20" t="s">
        <v>637</v>
      </c>
      <c r="CC41" s="52"/>
      <c r="CD41" s="139">
        <f t="shared" si="2"/>
        <v>44661</v>
      </c>
      <c r="CE41" s="144" t="s">
        <v>115</v>
      </c>
      <c r="CF41" s="52"/>
      <c r="CG41" s="52"/>
      <c r="CH41" s="52"/>
      <c r="CI41" s="52"/>
      <c r="CJ41" s="39"/>
      <c r="CK41" s="40"/>
      <c r="CL41" s="52"/>
      <c r="CM41" s="52"/>
      <c r="CN41" s="52"/>
      <c r="CO41" s="52"/>
      <c r="CP41" s="52"/>
      <c r="CQ41" s="52"/>
      <c r="CR41" s="52"/>
      <c r="CS41" s="52"/>
      <c r="CT41" s="52"/>
      <c r="CU41" s="52"/>
      <c r="CV41" s="52"/>
      <c r="CW41" s="52"/>
      <c r="CX41" s="52"/>
      <c r="CY41" s="52"/>
      <c r="CZ41" s="52"/>
      <c r="DA41" s="140"/>
      <c r="DB41" s="20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  <c r="EN41" s="8"/>
      <c r="EO41" s="8"/>
      <c r="EP41" s="8"/>
      <c r="EQ41" s="8"/>
      <c r="ER41" s="8"/>
      <c r="ES41" s="8"/>
      <c r="ET41" s="8"/>
      <c r="EU41" s="8"/>
      <c r="EV41" s="8"/>
      <c r="EW41" s="8"/>
      <c r="EX41" s="8"/>
      <c r="EY41" s="8"/>
      <c r="EZ41" s="8"/>
      <c r="FA41" s="8"/>
      <c r="FB41" s="8"/>
      <c r="FC41" s="8"/>
      <c r="FD41" s="8"/>
      <c r="FE41" s="8"/>
      <c r="FF41" s="8"/>
      <c r="FG41" s="8"/>
      <c r="FH41" s="8"/>
      <c r="FI41" s="8"/>
      <c r="FJ41" s="8"/>
      <c r="FK41" s="8"/>
      <c r="FL41" s="8"/>
      <c r="FM41" s="8"/>
      <c r="FN41" s="8"/>
      <c r="FO41" s="8"/>
      <c r="FP41" s="8"/>
      <c r="FQ41" s="8"/>
      <c r="FR41" s="8"/>
      <c r="FS41" s="8"/>
      <c r="FT41" s="8"/>
      <c r="FU41" s="8"/>
      <c r="FV41" s="8"/>
      <c r="FW41" s="8"/>
      <c r="FX41" s="8"/>
      <c r="FY41" s="8"/>
      <c r="FZ41" s="8"/>
      <c r="GA41" s="8"/>
      <c r="GB41" s="8"/>
      <c r="GC41" s="8"/>
      <c r="GD41" s="8"/>
      <c r="GE41" s="8"/>
      <c r="GF41" s="8"/>
      <c r="GG41" s="8"/>
      <c r="GH41" s="8"/>
      <c r="GI41" s="8"/>
      <c r="GJ41" s="8"/>
      <c r="GK41" s="8"/>
      <c r="GL41" s="8"/>
      <c r="GM41" s="8"/>
      <c r="GN41" s="8"/>
      <c r="GO41" s="8"/>
      <c r="GP41" s="8"/>
    </row>
    <row r="42" spans="1:198" ht="18.75" customHeight="1" thickTop="1" x14ac:dyDescent="0.3">
      <c r="A42" s="8"/>
      <c r="B42" s="8"/>
      <c r="C42" s="8"/>
      <c r="D42" s="136" t="s">
        <v>790</v>
      </c>
      <c r="E42" s="8"/>
      <c r="F42" s="8"/>
      <c r="G42" s="8"/>
      <c r="H42" s="8"/>
      <c r="I42" s="8"/>
      <c r="J42" s="8"/>
      <c r="K42" s="8">
        <v>1</v>
      </c>
      <c r="L42" s="225" t="s">
        <v>7</v>
      </c>
      <c r="M42" s="226"/>
      <c r="N42" s="226"/>
      <c r="O42" s="226"/>
      <c r="P42" s="226"/>
      <c r="Q42" s="226"/>
      <c r="R42" s="236"/>
      <c r="S42" s="236"/>
      <c r="T42" s="236"/>
      <c r="U42" s="238"/>
      <c r="V42" s="238"/>
      <c r="W42" s="238"/>
      <c r="X42" s="238"/>
      <c r="Y42" s="238"/>
      <c r="Z42" s="239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52"/>
      <c r="AP42" s="167">
        <f>MONTH(U42)</f>
        <v>1</v>
      </c>
      <c r="AQ42" s="168">
        <f>DAY(U42)</f>
        <v>0</v>
      </c>
      <c r="AR42" s="167">
        <f>AP42*100+AQ42</f>
        <v>100</v>
      </c>
      <c r="AS42" s="52"/>
      <c r="AT42" s="52"/>
      <c r="AU42" s="52"/>
      <c r="AV42" s="52"/>
      <c r="AX42" s="52"/>
      <c r="AY42" s="52"/>
      <c r="AZ42" s="52"/>
      <c r="BA42" s="52"/>
      <c r="BB42" s="52"/>
      <c r="BC42" s="52"/>
      <c r="BD42" s="52"/>
      <c r="BE42" s="52"/>
      <c r="BF42" s="52"/>
      <c r="BG42" s="52"/>
      <c r="BH42" s="52"/>
      <c r="BI42" s="52"/>
      <c r="BJ42" s="52"/>
      <c r="BK42" s="52"/>
      <c r="BL42" s="52"/>
      <c r="BM42" s="52"/>
      <c r="BN42" s="52"/>
      <c r="BO42" s="52"/>
      <c r="BP42" s="52"/>
      <c r="BQ42" s="52"/>
      <c r="BR42" s="52"/>
      <c r="BS42" s="52"/>
      <c r="BT42" s="52"/>
      <c r="BU42" s="52"/>
      <c r="BV42" s="52"/>
      <c r="BW42" s="52"/>
      <c r="BX42" s="52"/>
      <c r="BY42" s="52"/>
      <c r="BZ42" s="52"/>
      <c r="CA42" s="140">
        <f t="shared" si="1"/>
        <v>44603</v>
      </c>
      <c r="CB42" s="20" t="s">
        <v>397</v>
      </c>
      <c r="CC42" s="52"/>
      <c r="CD42" s="139">
        <f t="shared" si="2"/>
        <v>44662</v>
      </c>
      <c r="CE42" s="144" t="s">
        <v>116</v>
      </c>
      <c r="CF42" s="53"/>
      <c r="CG42" s="53"/>
      <c r="CH42" s="53"/>
      <c r="CI42" s="53"/>
      <c r="CJ42" s="54"/>
      <c r="CK42" s="55"/>
      <c r="CL42" s="53"/>
      <c r="CM42" s="53"/>
      <c r="CN42" s="53"/>
      <c r="CO42" s="53"/>
      <c r="CP42" s="53"/>
      <c r="CQ42" s="53"/>
      <c r="CR42" s="53"/>
      <c r="CS42" s="53"/>
      <c r="CT42" s="53"/>
      <c r="CU42" s="53"/>
      <c r="CV42" s="53"/>
      <c r="CW42" s="53"/>
      <c r="CX42" s="53"/>
      <c r="CY42" s="53"/>
      <c r="CZ42" s="53"/>
      <c r="DA42" s="140"/>
      <c r="DB42" s="20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  <c r="EO42" s="8"/>
      <c r="EP42" s="8"/>
      <c r="EQ42" s="8"/>
      <c r="ER42" s="8"/>
      <c r="ES42" s="8"/>
      <c r="ET42" s="8"/>
      <c r="EU42" s="8"/>
      <c r="EV42" s="8"/>
      <c r="EW42" s="8"/>
      <c r="EX42" s="8"/>
      <c r="EY42" s="8"/>
      <c r="EZ42" s="8"/>
      <c r="FA42" s="8"/>
      <c r="FB42" s="8"/>
      <c r="FC42" s="8"/>
      <c r="FD42" s="8"/>
      <c r="FE42" s="8"/>
      <c r="FF42" s="8"/>
      <c r="FG42" s="8"/>
      <c r="FH42" s="8"/>
      <c r="FI42" s="8"/>
      <c r="FJ42" s="8"/>
      <c r="FK42" s="8"/>
      <c r="FL42" s="8"/>
      <c r="FM42" s="8"/>
      <c r="FN42" s="8"/>
      <c r="FO42" s="8"/>
      <c r="FP42" s="8"/>
      <c r="FQ42" s="8"/>
      <c r="FR42" s="8"/>
      <c r="FS42" s="8"/>
      <c r="FT42" s="8"/>
      <c r="FU42" s="8"/>
      <c r="FV42" s="8"/>
      <c r="FW42" s="8"/>
      <c r="FX42" s="8"/>
      <c r="FY42" s="8"/>
      <c r="FZ42" s="8"/>
      <c r="GA42" s="8"/>
      <c r="GB42" s="8"/>
      <c r="GC42" s="8"/>
      <c r="GD42" s="8"/>
      <c r="GE42" s="8"/>
      <c r="GF42" s="8"/>
      <c r="GG42" s="8"/>
      <c r="GH42" s="8"/>
      <c r="GI42" s="8"/>
      <c r="GJ42" s="8"/>
      <c r="GK42" s="8"/>
      <c r="GL42" s="8"/>
      <c r="GM42" s="8"/>
      <c r="GN42" s="8"/>
      <c r="GO42" s="8"/>
      <c r="GP42" s="8"/>
    </row>
    <row r="43" spans="1:198" s="34" customFormat="1" ht="18.75" customHeight="1" x14ac:dyDescent="0.2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173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174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53"/>
      <c r="AP43" s="167"/>
      <c r="AQ43" s="169"/>
      <c r="AR43" s="167" t="s">
        <v>7</v>
      </c>
      <c r="AS43" s="53"/>
      <c r="AT43" s="53"/>
      <c r="AU43" s="53"/>
      <c r="AV43" s="53"/>
      <c r="AX43" s="53"/>
      <c r="AY43" s="53"/>
      <c r="AZ43" s="53"/>
      <c r="BA43" s="53"/>
      <c r="BB43" s="53"/>
      <c r="BC43" s="53"/>
      <c r="BD43" s="53"/>
      <c r="BE43" s="53"/>
      <c r="BF43" s="53"/>
      <c r="BG43" s="53"/>
      <c r="BH43" s="53"/>
      <c r="BI43" s="53"/>
      <c r="BJ43" s="53"/>
      <c r="BK43" s="53"/>
      <c r="BL43" s="53"/>
      <c r="BM43" s="53"/>
      <c r="BN43" s="53"/>
      <c r="BO43" s="53"/>
      <c r="BP43" s="53"/>
      <c r="BQ43" s="53"/>
      <c r="BR43" s="53"/>
      <c r="BS43" s="53"/>
      <c r="BT43" s="53"/>
      <c r="BU43" s="53"/>
      <c r="BV43" s="53"/>
      <c r="BW43" s="53"/>
      <c r="BX43" s="53"/>
      <c r="BY43" s="53"/>
      <c r="BZ43" s="53"/>
      <c r="CA43" s="140">
        <f t="shared" si="1"/>
        <v>44604</v>
      </c>
      <c r="CB43" s="20" t="s">
        <v>398</v>
      </c>
      <c r="CC43" s="53"/>
      <c r="CD43" s="139">
        <f t="shared" si="2"/>
        <v>44663</v>
      </c>
      <c r="CE43" s="144" t="s">
        <v>117</v>
      </c>
      <c r="CF43" s="52"/>
      <c r="CG43" s="52"/>
      <c r="CH43" s="52"/>
      <c r="CI43" s="52"/>
      <c r="CJ43" s="39"/>
      <c r="CK43" s="40"/>
      <c r="CL43" s="52"/>
      <c r="CM43" s="52"/>
      <c r="CN43" s="52"/>
      <c r="CO43" s="52"/>
      <c r="CP43" s="52"/>
      <c r="CQ43" s="52"/>
      <c r="CR43" s="52"/>
      <c r="CS43" s="52"/>
      <c r="CT43" s="52"/>
      <c r="CU43" s="52"/>
      <c r="CV43" s="52"/>
      <c r="CW43" s="52"/>
      <c r="CX43" s="52"/>
      <c r="CY43" s="52"/>
      <c r="CZ43" s="52"/>
      <c r="DA43" s="140"/>
      <c r="DB43" s="20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</row>
    <row r="44" spans="1:198" ht="18.75" customHeight="1" x14ac:dyDescent="0.3">
      <c r="A44" s="8"/>
      <c r="B44" s="8"/>
      <c r="C44" s="8"/>
      <c r="D44" s="8"/>
      <c r="E44" s="8"/>
      <c r="F44" s="8"/>
      <c r="G44" s="8"/>
      <c r="H44" s="8"/>
      <c r="I44" s="8"/>
      <c r="J44" s="8"/>
      <c r="K44" s="8">
        <f>K42+1</f>
        <v>2</v>
      </c>
      <c r="L44" s="227"/>
      <c r="M44" s="228"/>
      <c r="N44" s="228"/>
      <c r="O44" s="228"/>
      <c r="P44" s="228"/>
      <c r="Q44" s="228"/>
      <c r="R44" s="237"/>
      <c r="S44" s="237"/>
      <c r="T44" s="237"/>
      <c r="U44" s="240"/>
      <c r="V44" s="240"/>
      <c r="W44" s="240"/>
      <c r="X44" s="240"/>
      <c r="Y44" s="240"/>
      <c r="Z44" s="241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52"/>
      <c r="AP44" s="167">
        <f>MONTH(U44)</f>
        <v>1</v>
      </c>
      <c r="AQ44" s="168">
        <f>DAY(U44)</f>
        <v>0</v>
      </c>
      <c r="AR44" s="167">
        <f>AP44*100+AQ44</f>
        <v>100</v>
      </c>
      <c r="AS44" s="52"/>
      <c r="AT44" s="52"/>
      <c r="AU44" s="52"/>
      <c r="AV44" s="52"/>
      <c r="AX44" s="52"/>
      <c r="AY44" s="52"/>
      <c r="AZ44" s="52"/>
      <c r="BA44" s="52"/>
      <c r="BB44" s="52"/>
      <c r="BC44" s="52"/>
      <c r="BD44" s="52"/>
      <c r="BE44" s="52"/>
      <c r="BF44" s="52"/>
      <c r="BG44" s="52"/>
      <c r="BH44" s="52"/>
      <c r="BI44" s="52"/>
      <c r="BJ44" s="52"/>
      <c r="BK44" s="52"/>
      <c r="BL44" s="52"/>
      <c r="BM44" s="52"/>
      <c r="BN44" s="52"/>
      <c r="BO44" s="52"/>
      <c r="BP44" s="52"/>
      <c r="BQ44" s="52"/>
      <c r="BR44" s="52"/>
      <c r="BS44" s="52"/>
      <c r="BT44" s="52"/>
      <c r="BU44" s="52"/>
      <c r="BV44" s="52"/>
      <c r="BW44" s="52"/>
      <c r="BX44" s="52"/>
      <c r="BY44" s="52"/>
      <c r="BZ44" s="52"/>
      <c r="CA44" s="140">
        <f t="shared" si="1"/>
        <v>44605</v>
      </c>
      <c r="CB44" s="20" t="s">
        <v>399</v>
      </c>
      <c r="CC44" s="52"/>
      <c r="CD44" s="139">
        <f t="shared" si="2"/>
        <v>44664</v>
      </c>
      <c r="CE44" s="144" t="s">
        <v>118</v>
      </c>
      <c r="CF44" s="52"/>
      <c r="CG44" s="52"/>
      <c r="CH44" s="52"/>
      <c r="CI44" s="52"/>
      <c r="CJ44" s="39"/>
      <c r="CK44" s="40"/>
      <c r="CL44" s="52"/>
      <c r="CM44" s="52"/>
      <c r="CN44" s="52"/>
      <c r="CO44" s="52"/>
      <c r="CP44" s="52"/>
      <c r="CQ44" s="52"/>
      <c r="CR44" s="52"/>
      <c r="CS44" s="52"/>
      <c r="CT44" s="52"/>
      <c r="CU44" s="52"/>
      <c r="CV44" s="52"/>
      <c r="CW44" s="52"/>
      <c r="CX44" s="52"/>
      <c r="CY44" s="52"/>
      <c r="CZ44" s="52"/>
      <c r="DA44" s="140"/>
      <c r="DB44" s="20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  <c r="EO44" s="8"/>
      <c r="EP44" s="8"/>
      <c r="EQ44" s="8"/>
      <c r="ER44" s="8"/>
      <c r="ES44" s="8"/>
      <c r="ET44" s="8"/>
      <c r="EU44" s="8"/>
      <c r="EV44" s="8"/>
      <c r="EW44" s="8"/>
      <c r="EX44" s="8"/>
      <c r="EY44" s="8"/>
      <c r="EZ44" s="8"/>
      <c r="FA44" s="8"/>
      <c r="FB44" s="8"/>
      <c r="FC44" s="8"/>
      <c r="FD44" s="8"/>
      <c r="FE44" s="8"/>
      <c r="FF44" s="8"/>
      <c r="FG44" s="8"/>
      <c r="FH44" s="8"/>
      <c r="FI44" s="8"/>
      <c r="FJ44" s="8"/>
      <c r="FK44" s="8"/>
      <c r="FL44" s="8"/>
      <c r="FM44" s="8"/>
      <c r="FN44" s="8"/>
      <c r="FO44" s="8"/>
      <c r="FP44" s="8"/>
      <c r="FQ44" s="8"/>
      <c r="FR44" s="8"/>
      <c r="FS44" s="8"/>
      <c r="FT44" s="8"/>
      <c r="FU44" s="8"/>
      <c r="FV44" s="8"/>
      <c r="FW44" s="8"/>
      <c r="FX44" s="8"/>
      <c r="FY44" s="8"/>
      <c r="FZ44" s="8"/>
      <c r="GA44" s="8"/>
      <c r="GB44" s="8"/>
      <c r="GC44" s="8"/>
      <c r="GD44" s="8"/>
      <c r="GE44" s="8"/>
      <c r="GF44" s="8"/>
      <c r="GG44" s="8"/>
      <c r="GH44" s="8"/>
      <c r="GI44" s="8"/>
      <c r="GJ44" s="8"/>
      <c r="GK44" s="8"/>
      <c r="GL44" s="8"/>
      <c r="GM44" s="8"/>
      <c r="GN44" s="8"/>
      <c r="GO44" s="8"/>
      <c r="GP44" s="8"/>
    </row>
    <row r="45" spans="1:198" ht="18.7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175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176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52"/>
      <c r="AP45" s="167" t="s">
        <v>7</v>
      </c>
      <c r="AQ45" s="167"/>
      <c r="AR45" s="167" t="s">
        <v>7</v>
      </c>
      <c r="AS45" s="52"/>
      <c r="AT45" s="52"/>
      <c r="AU45" s="52"/>
      <c r="AV45" s="52"/>
      <c r="AX45" s="52"/>
      <c r="AY45" s="52"/>
      <c r="AZ45" s="52"/>
      <c r="BA45" s="52"/>
      <c r="BB45" s="52"/>
      <c r="BC45" s="52"/>
      <c r="BD45" s="52"/>
      <c r="BE45" s="52"/>
      <c r="BF45" s="52"/>
      <c r="BG45" s="52"/>
      <c r="BH45" s="52"/>
      <c r="BI45" s="52"/>
      <c r="BJ45" s="52"/>
      <c r="BK45" s="52"/>
      <c r="BL45" s="52"/>
      <c r="BM45" s="52"/>
      <c r="BN45" s="52"/>
      <c r="BO45" s="52"/>
      <c r="BP45" s="52"/>
      <c r="BQ45" s="52"/>
      <c r="BR45" s="52"/>
      <c r="BS45" s="52"/>
      <c r="BT45" s="52"/>
      <c r="BU45" s="52"/>
      <c r="BV45" s="52"/>
      <c r="BW45" s="52"/>
      <c r="BX45" s="52"/>
      <c r="BY45" s="52"/>
      <c r="BZ45" s="52"/>
      <c r="CA45" s="140">
        <f t="shared" si="1"/>
        <v>44606</v>
      </c>
      <c r="CB45" s="20" t="s">
        <v>401</v>
      </c>
      <c r="CC45" s="52"/>
      <c r="CD45" s="139">
        <f t="shared" si="2"/>
        <v>44665</v>
      </c>
      <c r="CE45" s="144" t="s">
        <v>119</v>
      </c>
      <c r="CF45" s="52"/>
      <c r="CG45" s="52"/>
      <c r="CH45" s="52"/>
      <c r="CI45" s="52"/>
      <c r="CJ45" s="39"/>
      <c r="CK45" s="40"/>
      <c r="CL45" s="52"/>
      <c r="CM45" s="52"/>
      <c r="CN45" s="52"/>
      <c r="CO45" s="52"/>
      <c r="CP45" s="52"/>
      <c r="CQ45" s="52"/>
      <c r="CR45" s="52"/>
      <c r="CS45" s="52"/>
      <c r="CT45" s="52"/>
      <c r="CU45" s="52"/>
      <c r="CV45" s="52"/>
      <c r="CW45" s="52"/>
      <c r="CX45" s="52"/>
      <c r="CY45" s="52"/>
      <c r="CZ45" s="52"/>
      <c r="DA45" s="140"/>
      <c r="DB45" s="20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  <c r="FD45" s="8"/>
      <c r="FE45" s="8"/>
      <c r="FF45" s="8"/>
      <c r="FG45" s="8"/>
      <c r="FH45" s="8"/>
      <c r="FI45" s="8"/>
      <c r="FJ45" s="8"/>
      <c r="FK45" s="8"/>
      <c r="FL45" s="8"/>
      <c r="FM45" s="8"/>
      <c r="FN45" s="8"/>
      <c r="FO45" s="8"/>
      <c r="FP45" s="8"/>
      <c r="FQ45" s="8"/>
      <c r="FR45" s="8"/>
      <c r="FS45" s="8"/>
      <c r="FT45" s="8"/>
      <c r="FU45" s="8"/>
      <c r="FV45" s="8"/>
      <c r="FW45" s="8"/>
      <c r="FX45" s="8"/>
      <c r="FY45" s="8"/>
      <c r="FZ45" s="8"/>
      <c r="GA45" s="8"/>
      <c r="GB45" s="8"/>
      <c r="GC45" s="8"/>
      <c r="GD45" s="8"/>
      <c r="GE45" s="8"/>
      <c r="GF45" s="8"/>
      <c r="GG45" s="8"/>
      <c r="GH45" s="8"/>
      <c r="GI45" s="8"/>
      <c r="GJ45" s="8"/>
      <c r="GK45" s="8"/>
      <c r="GL45" s="8"/>
      <c r="GM45" s="8"/>
      <c r="GN45" s="8"/>
      <c r="GO45" s="8"/>
      <c r="GP45" s="8"/>
    </row>
    <row r="46" spans="1:198" ht="18.75" customHeight="1" x14ac:dyDescent="0.3">
      <c r="A46" s="8"/>
      <c r="B46" s="8"/>
      <c r="C46" s="8"/>
      <c r="D46" s="8"/>
      <c r="E46" s="8"/>
      <c r="F46" s="8"/>
      <c r="G46" s="8"/>
      <c r="H46" s="8"/>
      <c r="I46" s="8"/>
      <c r="J46" s="8"/>
      <c r="K46" s="8">
        <f>K44+1</f>
        <v>3</v>
      </c>
      <c r="L46" s="227"/>
      <c r="M46" s="228"/>
      <c r="N46" s="228"/>
      <c r="O46" s="228"/>
      <c r="P46" s="228"/>
      <c r="Q46" s="228"/>
      <c r="R46" s="237"/>
      <c r="S46" s="237"/>
      <c r="T46" s="237"/>
      <c r="U46" s="240"/>
      <c r="V46" s="240"/>
      <c r="W46" s="240"/>
      <c r="X46" s="240"/>
      <c r="Y46" s="240"/>
      <c r="Z46" s="241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52"/>
      <c r="AP46" s="167">
        <f>MONTH(U46)</f>
        <v>1</v>
      </c>
      <c r="AQ46" s="168">
        <f>DAY(U46)</f>
        <v>0</v>
      </c>
      <c r="AR46" s="167">
        <f>AP46*100+AQ46</f>
        <v>100</v>
      </c>
      <c r="AS46" s="52"/>
      <c r="AT46" s="52"/>
      <c r="AU46" s="52"/>
      <c r="AV46" s="52"/>
      <c r="AX46" s="52"/>
      <c r="AY46" s="52"/>
      <c r="AZ46" s="52"/>
      <c r="BA46" s="52"/>
      <c r="BB46" s="52"/>
      <c r="BC46" s="52"/>
      <c r="BD46" s="52"/>
      <c r="BE46" s="52"/>
      <c r="BF46" s="52"/>
      <c r="BG46" s="52"/>
      <c r="BH46" s="52"/>
      <c r="BI46" s="52"/>
      <c r="BJ46" s="52"/>
      <c r="BK46" s="52"/>
      <c r="BL46" s="52"/>
      <c r="BM46" s="52"/>
      <c r="BN46" s="52"/>
      <c r="BO46" s="52"/>
      <c r="BP46" s="52"/>
      <c r="BQ46" s="52"/>
      <c r="BR46" s="52"/>
      <c r="BS46" s="52"/>
      <c r="BT46" s="52"/>
      <c r="BU46" s="52"/>
      <c r="BV46" s="52"/>
      <c r="BW46" s="52"/>
      <c r="BX46" s="52"/>
      <c r="BY46" s="52"/>
      <c r="BZ46" s="52"/>
      <c r="CA46" s="140">
        <f t="shared" si="1"/>
        <v>44607</v>
      </c>
      <c r="CB46" s="20" t="s">
        <v>402</v>
      </c>
      <c r="CC46" s="52"/>
      <c r="CD46" s="139">
        <f t="shared" si="2"/>
        <v>44666</v>
      </c>
      <c r="CE46" s="144" t="s">
        <v>120</v>
      </c>
      <c r="CF46" s="52"/>
      <c r="CG46" s="52"/>
      <c r="CH46" s="52"/>
      <c r="CI46" s="52"/>
      <c r="CJ46" s="39"/>
      <c r="CK46" s="40"/>
      <c r="CL46" s="52"/>
      <c r="CM46" s="52"/>
      <c r="CN46" s="52"/>
      <c r="CO46" s="52"/>
      <c r="CP46" s="52"/>
      <c r="CQ46" s="52"/>
      <c r="CR46" s="52"/>
      <c r="CS46" s="52"/>
      <c r="CT46" s="52"/>
      <c r="CU46" s="52"/>
      <c r="CV46" s="52"/>
      <c r="CW46" s="52"/>
      <c r="CX46" s="52"/>
      <c r="CY46" s="52"/>
      <c r="CZ46" s="52"/>
      <c r="DA46" s="140"/>
      <c r="DB46" s="20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  <c r="FD46" s="8"/>
      <c r="FE46" s="8"/>
      <c r="FF46" s="8"/>
      <c r="FG46" s="8"/>
      <c r="FH46" s="8"/>
      <c r="FI46" s="8"/>
      <c r="FJ46" s="8"/>
      <c r="FK46" s="8"/>
      <c r="FL46" s="8"/>
      <c r="FM46" s="8"/>
      <c r="FN46" s="8"/>
      <c r="FO46" s="8"/>
      <c r="FP46" s="8"/>
      <c r="FQ46" s="8"/>
      <c r="FR46" s="8"/>
      <c r="FS46" s="8"/>
      <c r="FT46" s="8"/>
      <c r="FU46" s="8"/>
      <c r="FV46" s="8"/>
      <c r="FW46" s="8"/>
      <c r="FX46" s="8"/>
      <c r="FY46" s="8"/>
      <c r="FZ46" s="8"/>
      <c r="GA46" s="8"/>
      <c r="GB46" s="8"/>
      <c r="GC46" s="8"/>
      <c r="GD46" s="8"/>
      <c r="GE46" s="8"/>
      <c r="GF46" s="8"/>
      <c r="GG46" s="8"/>
      <c r="GH46" s="8"/>
      <c r="GI46" s="8"/>
      <c r="GJ46" s="8"/>
      <c r="GK46" s="8"/>
      <c r="GL46" s="8"/>
      <c r="GM46" s="8"/>
      <c r="GN46" s="8"/>
      <c r="GO46" s="8"/>
      <c r="GP46" s="8"/>
    </row>
    <row r="47" spans="1:198" ht="18.7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175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176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52"/>
      <c r="AP47" s="167" t="s">
        <v>7</v>
      </c>
      <c r="AQ47" s="167"/>
      <c r="AR47" s="167" t="s">
        <v>7</v>
      </c>
      <c r="AS47" s="52"/>
      <c r="AT47" s="52"/>
      <c r="AU47" s="52"/>
      <c r="AV47" s="52"/>
      <c r="AX47" s="52"/>
      <c r="AY47" s="52"/>
      <c r="AZ47" s="52"/>
      <c r="BA47" s="52"/>
      <c r="BB47" s="52"/>
      <c r="BC47" s="52"/>
      <c r="BD47" s="52"/>
      <c r="BE47" s="52"/>
      <c r="BF47" s="52"/>
      <c r="BG47" s="52"/>
      <c r="BH47" s="52"/>
      <c r="BI47" s="52"/>
      <c r="BJ47" s="52"/>
      <c r="BK47" s="52"/>
      <c r="BL47" s="52"/>
      <c r="BM47" s="52"/>
      <c r="BN47" s="52"/>
      <c r="BO47" s="52"/>
      <c r="BP47" s="52"/>
      <c r="BQ47" s="52"/>
      <c r="BR47" s="52"/>
      <c r="BS47" s="52"/>
      <c r="BT47" s="52"/>
      <c r="BU47" s="52"/>
      <c r="BV47" s="52"/>
      <c r="BW47" s="52"/>
      <c r="BX47" s="52"/>
      <c r="BY47" s="52"/>
      <c r="BZ47" s="52"/>
      <c r="CA47" s="140">
        <f t="shared" si="1"/>
        <v>44608</v>
      </c>
      <c r="CB47" s="20" t="s">
        <v>403</v>
      </c>
      <c r="CC47" s="52"/>
      <c r="CD47" s="139">
        <f t="shared" si="2"/>
        <v>44667</v>
      </c>
      <c r="CE47" s="144" t="s">
        <v>121</v>
      </c>
      <c r="CF47" s="52"/>
      <c r="CG47" s="52"/>
      <c r="CH47" s="52"/>
      <c r="CI47" s="52"/>
      <c r="CJ47" s="39"/>
      <c r="CK47" s="40"/>
      <c r="CL47" s="52"/>
      <c r="CM47" s="52"/>
      <c r="CN47" s="52"/>
      <c r="CO47" s="52"/>
      <c r="CP47" s="52"/>
      <c r="CQ47" s="52"/>
      <c r="CR47" s="52"/>
      <c r="CS47" s="52"/>
      <c r="CT47" s="52"/>
      <c r="CU47" s="52"/>
      <c r="CV47" s="52"/>
      <c r="CW47" s="52"/>
      <c r="CX47" s="52"/>
      <c r="CY47" s="52"/>
      <c r="CZ47" s="52"/>
      <c r="DA47" s="140"/>
      <c r="DB47" s="20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  <c r="FD47" s="8"/>
      <c r="FE47" s="8"/>
      <c r="FF47" s="8"/>
      <c r="FG47" s="8"/>
      <c r="FH47" s="8"/>
      <c r="FI47" s="8"/>
      <c r="FJ47" s="8"/>
      <c r="FK47" s="8"/>
      <c r="FL47" s="8"/>
      <c r="FM47" s="8"/>
      <c r="FN47" s="8"/>
      <c r="FO47" s="8"/>
      <c r="FP47" s="8"/>
      <c r="FQ47" s="8"/>
      <c r="FR47" s="8"/>
      <c r="FS47" s="8"/>
      <c r="FT47" s="8"/>
      <c r="FU47" s="8"/>
      <c r="FV47" s="8"/>
      <c r="FW47" s="8"/>
      <c r="FX47" s="8"/>
      <c r="FY47" s="8"/>
      <c r="FZ47" s="8"/>
      <c r="GA47" s="8"/>
      <c r="GB47" s="8"/>
      <c r="GC47" s="8"/>
      <c r="GD47" s="8"/>
      <c r="GE47" s="8"/>
      <c r="GF47" s="8"/>
      <c r="GG47" s="8"/>
      <c r="GH47" s="8"/>
      <c r="GI47" s="8"/>
      <c r="GJ47" s="8"/>
      <c r="GK47" s="8"/>
      <c r="GL47" s="8"/>
      <c r="GM47" s="8"/>
      <c r="GN47" s="8"/>
      <c r="GO47" s="8"/>
      <c r="GP47" s="8"/>
    </row>
    <row r="48" spans="1:198" ht="18.75" customHeight="1" x14ac:dyDescent="0.3">
      <c r="A48" s="8"/>
      <c r="B48" s="8"/>
      <c r="C48" s="8"/>
      <c r="D48" s="8"/>
      <c r="E48" s="8"/>
      <c r="F48" s="8"/>
      <c r="G48" s="8"/>
      <c r="H48" s="8"/>
      <c r="I48" s="8"/>
      <c r="J48" s="8"/>
      <c r="K48" s="8">
        <f>K46+1</f>
        <v>4</v>
      </c>
      <c r="L48" s="227"/>
      <c r="M48" s="228"/>
      <c r="N48" s="228"/>
      <c r="O48" s="228"/>
      <c r="P48" s="228"/>
      <c r="Q48" s="228"/>
      <c r="R48" s="237"/>
      <c r="S48" s="237"/>
      <c r="T48" s="237"/>
      <c r="U48" s="240"/>
      <c r="V48" s="240"/>
      <c r="W48" s="240"/>
      <c r="X48" s="240"/>
      <c r="Y48" s="240"/>
      <c r="Z48" s="241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52"/>
      <c r="AP48" s="167">
        <f>MONTH(U48)</f>
        <v>1</v>
      </c>
      <c r="AQ48" s="168">
        <f>DAY(U48)</f>
        <v>0</v>
      </c>
      <c r="AR48" s="167">
        <f>AP48*100+AQ48</f>
        <v>100</v>
      </c>
      <c r="AS48" s="52"/>
      <c r="AT48" s="52"/>
      <c r="AU48" s="52"/>
      <c r="AV48" s="52"/>
      <c r="AX48" s="52"/>
      <c r="AY48" s="52"/>
      <c r="AZ48" s="52"/>
      <c r="BA48" s="52"/>
      <c r="BB48" s="52"/>
      <c r="BC48" s="52"/>
      <c r="BD48" s="52"/>
      <c r="BE48" s="52"/>
      <c r="BF48" s="52"/>
      <c r="BG48" s="52"/>
      <c r="BH48" s="52"/>
      <c r="BI48" s="52"/>
      <c r="BJ48" s="52"/>
      <c r="BK48" s="52"/>
      <c r="BL48" s="52"/>
      <c r="BM48" s="52"/>
      <c r="BN48" s="52"/>
      <c r="BO48" s="52"/>
      <c r="BP48" s="52"/>
      <c r="BQ48" s="52"/>
      <c r="BR48" s="52"/>
      <c r="BS48" s="52"/>
      <c r="BT48" s="52"/>
      <c r="BU48" s="52"/>
      <c r="BV48" s="52"/>
      <c r="BW48" s="52"/>
      <c r="BX48" s="52"/>
      <c r="BY48" s="52"/>
      <c r="BZ48" s="52"/>
      <c r="CA48" s="140">
        <f t="shared" si="1"/>
        <v>44609</v>
      </c>
      <c r="CB48" s="20" t="s">
        <v>404</v>
      </c>
      <c r="CC48" s="52"/>
      <c r="CD48" s="139">
        <f t="shared" si="2"/>
        <v>44668</v>
      </c>
      <c r="CE48" s="144" t="s">
        <v>122</v>
      </c>
      <c r="CF48" s="52"/>
      <c r="CG48" s="52"/>
      <c r="CH48" s="52"/>
      <c r="CI48" s="52"/>
      <c r="CJ48" s="39"/>
      <c r="CK48" s="40"/>
      <c r="CL48" s="52"/>
      <c r="CM48" s="52"/>
      <c r="CN48" s="52"/>
      <c r="CO48" s="52"/>
      <c r="CP48" s="52"/>
      <c r="CQ48" s="52"/>
      <c r="CR48" s="52"/>
      <c r="CS48" s="52"/>
      <c r="CT48" s="52"/>
      <c r="CU48" s="52"/>
      <c r="CV48" s="52"/>
      <c r="CW48" s="52"/>
      <c r="CX48" s="52"/>
      <c r="CY48" s="52"/>
      <c r="CZ48" s="52"/>
      <c r="DA48" s="140"/>
      <c r="DB48" s="20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  <c r="FD48" s="8"/>
      <c r="FE48" s="8"/>
      <c r="FF48" s="8"/>
      <c r="FG48" s="8"/>
      <c r="FH48" s="8"/>
      <c r="FI48" s="8"/>
      <c r="FJ48" s="8"/>
      <c r="FK48" s="8"/>
      <c r="FL48" s="8"/>
      <c r="FM48" s="8"/>
      <c r="FN48" s="8"/>
      <c r="FO48" s="8"/>
      <c r="FP48" s="8"/>
      <c r="FQ48" s="8"/>
      <c r="FR48" s="8"/>
      <c r="FS48" s="8"/>
      <c r="FT48" s="8"/>
      <c r="FU48" s="8"/>
      <c r="FV48" s="8"/>
      <c r="FW48" s="8"/>
      <c r="FX48" s="8"/>
      <c r="FY48" s="8"/>
      <c r="FZ48" s="8"/>
      <c r="GA48" s="8"/>
      <c r="GB48" s="8"/>
      <c r="GC48" s="8"/>
      <c r="GD48" s="8"/>
      <c r="GE48" s="8"/>
      <c r="GF48" s="8"/>
      <c r="GG48" s="8"/>
      <c r="GH48" s="8"/>
      <c r="GI48" s="8"/>
      <c r="GJ48" s="8"/>
      <c r="GK48" s="8"/>
      <c r="GL48" s="8"/>
      <c r="GM48" s="8"/>
      <c r="GN48" s="8"/>
      <c r="GO48" s="8"/>
      <c r="GP48" s="8"/>
    </row>
    <row r="49" spans="1:198" ht="18.75" customHeigh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175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176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52"/>
      <c r="AP49" s="167" t="s">
        <v>7</v>
      </c>
      <c r="AQ49" s="167"/>
      <c r="AR49" s="167" t="s">
        <v>7</v>
      </c>
      <c r="AS49" s="52"/>
      <c r="AT49" s="52"/>
      <c r="AU49" s="52"/>
      <c r="AV49" s="52"/>
      <c r="AX49" s="52"/>
      <c r="AY49" s="52"/>
      <c r="AZ49" s="52"/>
      <c r="BA49" s="52"/>
      <c r="BB49" s="52"/>
      <c r="BC49" s="52"/>
      <c r="BD49" s="52"/>
      <c r="BE49" s="52"/>
      <c r="BF49" s="52"/>
      <c r="BG49" s="52"/>
      <c r="BH49" s="52"/>
      <c r="BI49" s="52"/>
      <c r="BJ49" s="52"/>
      <c r="BK49" s="52"/>
      <c r="BL49" s="52"/>
      <c r="BM49" s="52"/>
      <c r="BN49" s="52"/>
      <c r="BO49" s="52"/>
      <c r="BP49" s="52"/>
      <c r="BQ49" s="52"/>
      <c r="BR49" s="52"/>
      <c r="BS49" s="52"/>
      <c r="BT49" s="52"/>
      <c r="BU49" s="52"/>
      <c r="BV49" s="52"/>
      <c r="BW49" s="52"/>
      <c r="BX49" s="52"/>
      <c r="BY49" s="52"/>
      <c r="BZ49" s="52"/>
      <c r="CA49" s="140">
        <f t="shared" si="1"/>
        <v>44610</v>
      </c>
      <c r="CB49" s="20" t="s">
        <v>405</v>
      </c>
      <c r="CC49" s="52"/>
      <c r="CD49" s="139">
        <f t="shared" si="2"/>
        <v>44669</v>
      </c>
      <c r="CE49" s="144" t="s">
        <v>123</v>
      </c>
      <c r="CF49" s="52"/>
      <c r="CG49" s="52"/>
      <c r="CH49" s="52"/>
      <c r="CI49" s="52"/>
      <c r="CJ49" s="39"/>
      <c r="CK49" s="40"/>
      <c r="CL49" s="52"/>
      <c r="CM49" s="52"/>
      <c r="CN49" s="52"/>
      <c r="CO49" s="52"/>
      <c r="CP49" s="52"/>
      <c r="CQ49" s="52"/>
      <c r="CR49" s="52"/>
      <c r="CS49" s="52"/>
      <c r="CT49" s="52"/>
      <c r="CU49" s="52"/>
      <c r="CV49" s="52"/>
      <c r="CW49" s="52"/>
      <c r="CX49" s="52"/>
      <c r="CY49" s="52"/>
      <c r="CZ49" s="52"/>
      <c r="DA49" s="140"/>
      <c r="DB49" s="20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  <c r="FD49" s="8"/>
      <c r="FE49" s="8"/>
      <c r="FF49" s="8"/>
      <c r="FG49" s="8"/>
      <c r="FH49" s="8"/>
      <c r="FI49" s="8"/>
      <c r="FJ49" s="8"/>
      <c r="FK49" s="8"/>
      <c r="FL49" s="8"/>
      <c r="FM49" s="8"/>
      <c r="FN49" s="8"/>
      <c r="FO49" s="8"/>
      <c r="FP49" s="8"/>
      <c r="FQ49" s="8"/>
      <c r="FR49" s="8"/>
      <c r="FS49" s="8"/>
      <c r="FT49" s="8"/>
      <c r="FU49" s="8"/>
      <c r="FV49" s="8"/>
      <c r="FW49" s="8"/>
      <c r="FX49" s="8"/>
      <c r="FY49" s="8"/>
      <c r="FZ49" s="8"/>
      <c r="GA49" s="8"/>
      <c r="GB49" s="8"/>
      <c r="GC49" s="8"/>
      <c r="GD49" s="8"/>
      <c r="GE49" s="8"/>
      <c r="GF49" s="8"/>
      <c r="GG49" s="8"/>
      <c r="GH49" s="8"/>
      <c r="GI49" s="8"/>
      <c r="GJ49" s="8"/>
      <c r="GK49" s="8"/>
      <c r="GL49" s="8"/>
      <c r="GM49" s="8"/>
      <c r="GN49" s="8"/>
      <c r="GO49" s="8"/>
      <c r="GP49" s="8"/>
    </row>
    <row r="50" spans="1:198" ht="18.75" customHeight="1" x14ac:dyDescent="0.3">
      <c r="A50" s="8"/>
      <c r="B50" s="8"/>
      <c r="C50" s="8"/>
      <c r="D50" s="8"/>
      <c r="E50" s="8"/>
      <c r="F50" s="8"/>
      <c r="G50" s="8"/>
      <c r="H50" s="8"/>
      <c r="I50" s="8"/>
      <c r="J50" s="8"/>
      <c r="K50" s="8">
        <f>K48+1</f>
        <v>5</v>
      </c>
      <c r="L50" s="227"/>
      <c r="M50" s="228"/>
      <c r="N50" s="228"/>
      <c r="O50" s="228"/>
      <c r="P50" s="228"/>
      <c r="Q50" s="228"/>
      <c r="R50" s="237"/>
      <c r="S50" s="237"/>
      <c r="T50" s="237"/>
      <c r="U50" s="240"/>
      <c r="V50" s="240"/>
      <c r="W50" s="240"/>
      <c r="X50" s="240"/>
      <c r="Y50" s="240"/>
      <c r="Z50" s="241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52"/>
      <c r="AP50" s="167">
        <f>MONTH(U50)</f>
        <v>1</v>
      </c>
      <c r="AQ50" s="168">
        <f>DAY(U50)</f>
        <v>0</v>
      </c>
      <c r="AR50" s="167">
        <f>AP50*100+AQ50</f>
        <v>100</v>
      </c>
      <c r="AS50" s="52"/>
      <c r="AT50" s="52"/>
      <c r="AU50" s="52"/>
      <c r="AV50" s="52"/>
      <c r="AX50" s="52"/>
      <c r="AY50" s="52"/>
      <c r="AZ50" s="52"/>
      <c r="BA50" s="52"/>
      <c r="BB50" s="52"/>
      <c r="BC50" s="52"/>
      <c r="BD50" s="52"/>
      <c r="BE50" s="52"/>
      <c r="BF50" s="52"/>
      <c r="BG50" s="52"/>
      <c r="BH50" s="52"/>
      <c r="BI50" s="52"/>
      <c r="BJ50" s="52"/>
      <c r="BK50" s="52"/>
      <c r="BL50" s="52"/>
      <c r="BM50" s="52"/>
      <c r="BN50" s="52"/>
      <c r="BO50" s="52"/>
      <c r="BP50" s="52"/>
      <c r="BQ50" s="52"/>
      <c r="BR50" s="52"/>
      <c r="BS50" s="52"/>
      <c r="BT50" s="52"/>
      <c r="BU50" s="52"/>
      <c r="BV50" s="52"/>
      <c r="BW50" s="52"/>
      <c r="BX50" s="52"/>
      <c r="BY50" s="52"/>
      <c r="BZ50" s="52"/>
      <c r="CA50" s="140">
        <f t="shared" si="1"/>
        <v>44611</v>
      </c>
      <c r="CB50" s="20" t="s">
        <v>406</v>
      </c>
      <c r="CC50" s="52"/>
      <c r="CD50" s="139">
        <f t="shared" si="2"/>
        <v>44670</v>
      </c>
      <c r="CE50" s="144" t="s">
        <v>124</v>
      </c>
      <c r="CF50" s="52"/>
      <c r="CG50" s="52"/>
      <c r="CH50" s="52"/>
      <c r="CI50" s="52"/>
      <c r="CJ50" s="39"/>
      <c r="CK50" s="40"/>
      <c r="CL50" s="52"/>
      <c r="CM50" s="52"/>
      <c r="CN50" s="52"/>
      <c r="CO50" s="52"/>
      <c r="CP50" s="52"/>
      <c r="CQ50" s="52"/>
      <c r="CR50" s="52"/>
      <c r="CS50" s="52"/>
      <c r="CT50" s="52"/>
      <c r="CU50" s="52"/>
      <c r="CV50" s="52"/>
      <c r="CW50" s="52"/>
      <c r="CX50" s="52"/>
      <c r="CY50" s="52"/>
      <c r="CZ50" s="52"/>
      <c r="DA50" s="140"/>
      <c r="DB50" s="20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  <c r="FD50" s="8"/>
      <c r="FE50" s="8"/>
      <c r="FF50" s="8"/>
      <c r="FG50" s="8"/>
      <c r="FH50" s="8"/>
      <c r="FI50" s="8"/>
      <c r="FJ50" s="8"/>
      <c r="FK50" s="8"/>
      <c r="FL50" s="8"/>
      <c r="FM50" s="8"/>
      <c r="FN50" s="8"/>
      <c r="FO50" s="8"/>
      <c r="FP50" s="8"/>
      <c r="FQ50" s="8"/>
      <c r="FR50" s="8"/>
      <c r="FS50" s="8"/>
      <c r="FT50" s="8"/>
      <c r="FU50" s="8"/>
      <c r="FV50" s="8"/>
      <c r="FW50" s="8"/>
      <c r="FX50" s="8"/>
      <c r="FY50" s="8"/>
      <c r="FZ50" s="8"/>
      <c r="GA50" s="8"/>
      <c r="GB50" s="8"/>
      <c r="GC50" s="8"/>
      <c r="GD50" s="8"/>
      <c r="GE50" s="8"/>
      <c r="GF50" s="8"/>
      <c r="GG50" s="8"/>
      <c r="GH50" s="8"/>
      <c r="GI50" s="8"/>
      <c r="GJ50" s="8"/>
      <c r="GK50" s="8"/>
      <c r="GL50" s="8"/>
      <c r="GM50" s="8"/>
      <c r="GN50" s="8"/>
      <c r="GO50" s="8"/>
      <c r="GP50" s="8"/>
    </row>
    <row r="51" spans="1:198" ht="18.75" customHeigh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175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176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52"/>
      <c r="AP51" s="167" t="s">
        <v>7</v>
      </c>
      <c r="AQ51" s="167"/>
      <c r="AR51" s="167" t="s">
        <v>7</v>
      </c>
      <c r="AS51" s="52"/>
      <c r="AT51" s="52"/>
      <c r="AU51" s="52"/>
      <c r="AV51" s="52"/>
      <c r="AX51" s="52"/>
      <c r="AY51" s="52"/>
      <c r="AZ51" s="52"/>
      <c r="BA51" s="52"/>
      <c r="BB51" s="52"/>
      <c r="BC51" s="52"/>
      <c r="BD51" s="52"/>
      <c r="BE51" s="52"/>
      <c r="BF51" s="52"/>
      <c r="BG51" s="52"/>
      <c r="BH51" s="52"/>
      <c r="BI51" s="52"/>
      <c r="BJ51" s="52"/>
      <c r="BK51" s="52"/>
      <c r="BL51" s="52"/>
      <c r="BM51" s="52"/>
      <c r="BN51" s="52"/>
      <c r="BO51" s="52"/>
      <c r="BP51" s="52"/>
      <c r="BQ51" s="52"/>
      <c r="BR51" s="52"/>
      <c r="BS51" s="52"/>
      <c r="BT51" s="52"/>
      <c r="BU51" s="52"/>
      <c r="BV51" s="52"/>
      <c r="BW51" s="52"/>
      <c r="BX51" s="52"/>
      <c r="BY51" s="52"/>
      <c r="BZ51" s="52"/>
      <c r="CA51" s="140">
        <f t="shared" si="1"/>
        <v>44612</v>
      </c>
      <c r="CB51" s="20" t="s">
        <v>407</v>
      </c>
      <c r="CC51" s="52"/>
      <c r="CD51" s="139">
        <f t="shared" si="2"/>
        <v>44671</v>
      </c>
      <c r="CE51" s="144" t="s">
        <v>125</v>
      </c>
      <c r="CF51" s="52"/>
      <c r="CG51" s="52"/>
      <c r="CH51" s="52"/>
      <c r="CI51" s="52"/>
      <c r="CJ51" s="39"/>
      <c r="CK51" s="40"/>
      <c r="CL51" s="52"/>
      <c r="CM51" s="52"/>
      <c r="CN51" s="52"/>
      <c r="CO51" s="52"/>
      <c r="CP51" s="52"/>
      <c r="CQ51" s="52"/>
      <c r="CR51" s="52"/>
      <c r="CS51" s="52"/>
      <c r="CT51" s="52"/>
      <c r="CU51" s="52"/>
      <c r="CV51" s="52"/>
      <c r="CW51" s="52"/>
      <c r="CX51" s="52"/>
      <c r="CY51" s="52"/>
      <c r="CZ51" s="52"/>
      <c r="DA51" s="140"/>
      <c r="DB51" s="20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  <c r="FD51" s="8"/>
      <c r="FE51" s="8"/>
      <c r="FF51" s="8"/>
      <c r="FG51" s="8"/>
      <c r="FH51" s="8"/>
      <c r="FI51" s="8"/>
      <c r="FJ51" s="8"/>
      <c r="FK51" s="8"/>
      <c r="FL51" s="8"/>
      <c r="FM51" s="8"/>
      <c r="FN51" s="8"/>
      <c r="FO51" s="8"/>
      <c r="FP51" s="8"/>
      <c r="FQ51" s="8"/>
      <c r="FR51" s="8"/>
      <c r="FS51" s="8"/>
      <c r="FT51" s="8"/>
      <c r="FU51" s="8"/>
      <c r="FV51" s="8"/>
      <c r="FW51" s="8"/>
      <c r="FX51" s="8"/>
      <c r="FY51" s="8"/>
      <c r="FZ51" s="8"/>
      <c r="GA51" s="8"/>
      <c r="GB51" s="8"/>
      <c r="GC51" s="8"/>
      <c r="GD51" s="8"/>
      <c r="GE51" s="8"/>
      <c r="GF51" s="8"/>
      <c r="GG51" s="8"/>
      <c r="GH51" s="8"/>
      <c r="GI51" s="8"/>
      <c r="GJ51" s="8"/>
      <c r="GK51" s="8"/>
      <c r="GL51" s="8"/>
      <c r="GM51" s="8"/>
      <c r="GN51" s="8"/>
      <c r="GO51" s="8"/>
      <c r="GP51" s="8"/>
    </row>
    <row r="52" spans="1:198" ht="18.75" customHeight="1" x14ac:dyDescent="0.3">
      <c r="A52" s="8"/>
      <c r="B52" s="8"/>
      <c r="C52" s="8"/>
      <c r="D52" s="8"/>
      <c r="E52" s="8"/>
      <c r="F52" s="8"/>
      <c r="G52" s="8"/>
      <c r="H52" s="8"/>
      <c r="I52" s="8"/>
      <c r="J52" s="8"/>
      <c r="K52" s="8">
        <f>K50+1</f>
        <v>6</v>
      </c>
      <c r="L52" s="227"/>
      <c r="M52" s="228"/>
      <c r="N52" s="228"/>
      <c r="O52" s="228"/>
      <c r="P52" s="228"/>
      <c r="Q52" s="228"/>
      <c r="R52" s="237"/>
      <c r="S52" s="237"/>
      <c r="T52" s="237"/>
      <c r="U52" s="240"/>
      <c r="V52" s="240"/>
      <c r="W52" s="240"/>
      <c r="X52" s="240"/>
      <c r="Y52" s="240"/>
      <c r="Z52" s="241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52"/>
      <c r="AP52" s="167">
        <f>MONTH(U52)</f>
        <v>1</v>
      </c>
      <c r="AQ52" s="168">
        <f>DAY(U52)</f>
        <v>0</v>
      </c>
      <c r="AR52" s="167">
        <f>AP52*100+AQ52</f>
        <v>100</v>
      </c>
      <c r="AS52" s="52"/>
      <c r="AT52" s="52"/>
      <c r="AU52" s="52"/>
      <c r="AV52" s="52"/>
      <c r="AX52" s="52"/>
      <c r="AY52" s="52"/>
      <c r="AZ52" s="52"/>
      <c r="BA52" s="52"/>
      <c r="BB52" s="52"/>
      <c r="BC52" s="52"/>
      <c r="BD52" s="52"/>
      <c r="BE52" s="52"/>
      <c r="BF52" s="52"/>
      <c r="BG52" s="52"/>
      <c r="BH52" s="52"/>
      <c r="BI52" s="52"/>
      <c r="BJ52" s="52"/>
      <c r="BK52" s="52"/>
      <c r="BL52" s="52"/>
      <c r="BM52" s="52"/>
      <c r="BN52" s="52"/>
      <c r="BO52" s="52"/>
      <c r="BP52" s="52"/>
      <c r="BQ52" s="52"/>
      <c r="BR52" s="52"/>
      <c r="BS52" s="52"/>
      <c r="BT52" s="52"/>
      <c r="BU52" s="52"/>
      <c r="BV52" s="52"/>
      <c r="BW52" s="52"/>
      <c r="BX52" s="52"/>
      <c r="BY52" s="52"/>
      <c r="BZ52" s="52"/>
      <c r="CA52" s="140">
        <f t="shared" si="1"/>
        <v>44613</v>
      </c>
      <c r="CB52" s="20" t="s">
        <v>408</v>
      </c>
      <c r="CC52" s="52"/>
      <c r="CD52" s="139">
        <f t="shared" si="2"/>
        <v>44672</v>
      </c>
      <c r="CE52" s="144" t="s">
        <v>126</v>
      </c>
      <c r="CF52" s="52"/>
      <c r="CG52" s="52"/>
      <c r="CH52" s="52"/>
      <c r="CI52" s="52"/>
      <c r="CJ52" s="39"/>
      <c r="CK52" s="40"/>
      <c r="CL52" s="52"/>
      <c r="CM52" s="52"/>
      <c r="CN52" s="52"/>
      <c r="CO52" s="52"/>
      <c r="CP52" s="52"/>
      <c r="CQ52" s="52"/>
      <c r="CR52" s="52"/>
      <c r="CS52" s="52"/>
      <c r="CT52" s="52"/>
      <c r="CU52" s="52"/>
      <c r="CV52" s="52"/>
      <c r="CW52" s="52"/>
      <c r="CX52" s="52"/>
      <c r="CY52" s="52"/>
      <c r="CZ52" s="52"/>
      <c r="DA52" s="140"/>
      <c r="DB52" s="20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  <c r="FD52" s="8"/>
      <c r="FE52" s="8"/>
      <c r="FF52" s="8"/>
      <c r="FG52" s="8"/>
      <c r="FH52" s="8"/>
      <c r="FI52" s="8"/>
      <c r="FJ52" s="8"/>
      <c r="FK52" s="8"/>
      <c r="FL52" s="8"/>
      <c r="FM52" s="8"/>
      <c r="FN52" s="8"/>
      <c r="FO52" s="8"/>
      <c r="FP52" s="8"/>
      <c r="FQ52" s="8"/>
      <c r="FR52" s="8"/>
      <c r="FS52" s="8"/>
      <c r="FT52" s="8"/>
      <c r="FU52" s="8"/>
      <c r="FV52" s="8"/>
      <c r="FW52" s="8"/>
      <c r="FX52" s="8"/>
      <c r="FY52" s="8"/>
      <c r="FZ52" s="8"/>
      <c r="GA52" s="8"/>
      <c r="GB52" s="8"/>
      <c r="GC52" s="8"/>
      <c r="GD52" s="8"/>
      <c r="GE52" s="8"/>
      <c r="GF52" s="8"/>
      <c r="GG52" s="8"/>
      <c r="GH52" s="8"/>
      <c r="GI52" s="8"/>
      <c r="GJ52" s="8"/>
      <c r="GK52" s="8"/>
      <c r="GL52" s="8"/>
      <c r="GM52" s="8"/>
      <c r="GN52" s="8"/>
      <c r="GO52" s="8"/>
      <c r="GP52" s="8"/>
    </row>
    <row r="53" spans="1:198" ht="18.75" customHeight="1" x14ac:dyDescent="0.25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175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176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52"/>
      <c r="AP53" s="167" t="s">
        <v>7</v>
      </c>
      <c r="AQ53" s="167"/>
      <c r="AR53" s="167" t="s">
        <v>7</v>
      </c>
      <c r="AS53" s="52"/>
      <c r="AT53" s="52"/>
      <c r="AU53" s="52"/>
      <c r="AV53" s="52"/>
      <c r="AX53" s="52"/>
      <c r="AY53" s="52"/>
      <c r="AZ53" s="52"/>
      <c r="BA53" s="52"/>
      <c r="BB53" s="52"/>
      <c r="BC53" s="52"/>
      <c r="BD53" s="52"/>
      <c r="BE53" s="52"/>
      <c r="BF53" s="52"/>
      <c r="BG53" s="52"/>
      <c r="BH53" s="52"/>
      <c r="BI53" s="52"/>
      <c r="BJ53" s="52"/>
      <c r="BK53" s="52"/>
      <c r="BL53" s="52"/>
      <c r="BM53" s="52"/>
      <c r="BN53" s="52"/>
      <c r="BO53" s="52"/>
      <c r="BP53" s="52"/>
      <c r="BQ53" s="52"/>
      <c r="BR53" s="52"/>
      <c r="BS53" s="52"/>
      <c r="BT53" s="52"/>
      <c r="BU53" s="52"/>
      <c r="BV53" s="52"/>
      <c r="BW53" s="52"/>
      <c r="BX53" s="52"/>
      <c r="BY53" s="52"/>
      <c r="BZ53" s="52"/>
      <c r="CA53" s="140">
        <f t="shared" si="1"/>
        <v>44614</v>
      </c>
      <c r="CB53" s="20" t="s">
        <v>409</v>
      </c>
      <c r="CC53" s="52"/>
      <c r="CD53" s="139">
        <f t="shared" si="2"/>
        <v>44673</v>
      </c>
      <c r="CE53" s="144" t="s">
        <v>127</v>
      </c>
      <c r="CF53" s="52"/>
      <c r="CG53" s="52"/>
      <c r="CH53" s="52"/>
      <c r="CI53" s="52"/>
      <c r="CJ53" s="39"/>
      <c r="CK53" s="40"/>
      <c r="CL53" s="52"/>
      <c r="CM53" s="52"/>
      <c r="CN53" s="52"/>
      <c r="CO53" s="52"/>
      <c r="CP53" s="52"/>
      <c r="CQ53" s="52"/>
      <c r="CR53" s="52"/>
      <c r="CS53" s="52"/>
      <c r="CT53" s="52"/>
      <c r="CU53" s="52"/>
      <c r="CV53" s="52"/>
      <c r="CW53" s="52"/>
      <c r="CX53" s="52"/>
      <c r="CY53" s="52"/>
      <c r="CZ53" s="52"/>
      <c r="DA53" s="140"/>
      <c r="DB53" s="20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  <c r="FD53" s="8"/>
      <c r="FE53" s="8"/>
      <c r="FF53" s="8"/>
      <c r="FG53" s="8"/>
      <c r="FH53" s="8"/>
      <c r="FI53" s="8"/>
      <c r="FJ53" s="8"/>
      <c r="FK53" s="8"/>
      <c r="FL53" s="8"/>
      <c r="FM53" s="8"/>
      <c r="FN53" s="8"/>
      <c r="FO53" s="8"/>
      <c r="FP53" s="8"/>
      <c r="FQ53" s="8"/>
      <c r="FR53" s="8"/>
      <c r="FS53" s="8"/>
      <c r="FT53" s="8"/>
      <c r="FU53" s="8"/>
      <c r="FV53" s="8"/>
      <c r="FW53" s="8"/>
      <c r="FX53" s="8"/>
      <c r="FY53" s="8"/>
      <c r="FZ53" s="8"/>
      <c r="GA53" s="8"/>
      <c r="GB53" s="8"/>
      <c r="GC53" s="8"/>
      <c r="GD53" s="8"/>
      <c r="GE53" s="8"/>
      <c r="GF53" s="8"/>
      <c r="GG53" s="8"/>
      <c r="GH53" s="8"/>
      <c r="GI53" s="8"/>
      <c r="GJ53" s="8"/>
      <c r="GK53" s="8"/>
      <c r="GL53" s="8"/>
      <c r="GM53" s="8"/>
      <c r="GN53" s="8"/>
      <c r="GO53" s="8"/>
      <c r="GP53" s="8"/>
    </row>
    <row r="54" spans="1:198" ht="18.75" customHeight="1" x14ac:dyDescent="0.3">
      <c r="A54" s="8"/>
      <c r="B54" s="8"/>
      <c r="C54" s="8"/>
      <c r="D54" s="8"/>
      <c r="E54" s="8"/>
      <c r="F54" s="8"/>
      <c r="G54" s="8"/>
      <c r="H54" s="8"/>
      <c r="I54" s="8"/>
      <c r="J54" s="8"/>
      <c r="K54" s="8">
        <f>K52+1</f>
        <v>7</v>
      </c>
      <c r="L54" s="227"/>
      <c r="M54" s="228"/>
      <c r="N54" s="228"/>
      <c r="O54" s="228"/>
      <c r="P54" s="228"/>
      <c r="Q54" s="228"/>
      <c r="R54" s="237"/>
      <c r="S54" s="237"/>
      <c r="T54" s="237"/>
      <c r="U54" s="240"/>
      <c r="V54" s="240"/>
      <c r="W54" s="240"/>
      <c r="X54" s="240"/>
      <c r="Y54" s="240"/>
      <c r="Z54" s="241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52"/>
      <c r="AP54" s="167">
        <f>MONTH(U54)</f>
        <v>1</v>
      </c>
      <c r="AQ54" s="168">
        <f>DAY(U54)</f>
        <v>0</v>
      </c>
      <c r="AR54" s="167">
        <f>AP54*100+AQ54</f>
        <v>100</v>
      </c>
      <c r="AS54" s="52"/>
      <c r="AT54" s="52"/>
      <c r="AU54" s="52"/>
      <c r="AV54" s="52"/>
      <c r="AX54" s="52"/>
      <c r="AY54" s="52"/>
      <c r="AZ54" s="52"/>
      <c r="BA54" s="52"/>
      <c r="BB54" s="52"/>
      <c r="BC54" s="52"/>
      <c r="BD54" s="52"/>
      <c r="BE54" s="52"/>
      <c r="BF54" s="52"/>
      <c r="BG54" s="52"/>
      <c r="BH54" s="52"/>
      <c r="BI54" s="52"/>
      <c r="BJ54" s="52"/>
      <c r="BK54" s="52"/>
      <c r="BL54" s="52"/>
      <c r="BM54" s="52"/>
      <c r="BN54" s="52"/>
      <c r="BO54" s="52"/>
      <c r="BP54" s="52"/>
      <c r="BQ54" s="52"/>
      <c r="BR54" s="52"/>
      <c r="BS54" s="52"/>
      <c r="BT54" s="52"/>
      <c r="BU54" s="52"/>
      <c r="BV54" s="52"/>
      <c r="BW54" s="52"/>
      <c r="BX54" s="52"/>
      <c r="BY54" s="52"/>
      <c r="BZ54" s="52"/>
      <c r="CA54" s="140">
        <f t="shared" si="1"/>
        <v>44615</v>
      </c>
      <c r="CB54" s="20" t="s">
        <v>410</v>
      </c>
      <c r="CC54" s="52"/>
      <c r="CD54" s="139">
        <f t="shared" si="2"/>
        <v>44674</v>
      </c>
      <c r="CE54" s="144" t="s">
        <v>128</v>
      </c>
      <c r="CF54" s="52"/>
      <c r="CG54" s="52"/>
      <c r="CH54" s="52"/>
      <c r="CI54" s="52"/>
      <c r="CJ54" s="39"/>
      <c r="CK54" s="40"/>
      <c r="CL54" s="52"/>
      <c r="CM54" s="52"/>
      <c r="CN54" s="52"/>
      <c r="CO54" s="52"/>
      <c r="CP54" s="52"/>
      <c r="CQ54" s="52"/>
      <c r="CR54" s="52"/>
      <c r="CS54" s="52"/>
      <c r="CT54" s="52"/>
      <c r="CU54" s="52"/>
      <c r="CV54" s="52"/>
      <c r="CW54" s="52"/>
      <c r="CX54" s="52"/>
      <c r="CY54" s="52"/>
      <c r="CZ54" s="52"/>
      <c r="DA54" s="140"/>
      <c r="DB54" s="20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  <c r="FD54" s="8"/>
      <c r="FE54" s="8"/>
      <c r="FF54" s="8"/>
      <c r="FG54" s="8"/>
      <c r="FH54" s="8"/>
      <c r="FI54" s="8"/>
      <c r="FJ54" s="8"/>
      <c r="FK54" s="8"/>
      <c r="FL54" s="8"/>
      <c r="FM54" s="8"/>
      <c r="FN54" s="8"/>
      <c r="FO54" s="8"/>
      <c r="FP54" s="8"/>
      <c r="FQ54" s="8"/>
      <c r="FR54" s="8"/>
      <c r="FS54" s="8"/>
      <c r="FT54" s="8"/>
      <c r="FU54" s="8"/>
      <c r="FV54" s="8"/>
      <c r="FW54" s="8"/>
      <c r="FX54" s="8"/>
      <c r="FY54" s="8"/>
      <c r="FZ54" s="8"/>
      <c r="GA54" s="8"/>
      <c r="GB54" s="8"/>
      <c r="GC54" s="8"/>
      <c r="GD54" s="8"/>
      <c r="GE54" s="8"/>
      <c r="GF54" s="8"/>
      <c r="GG54" s="8"/>
      <c r="GH54" s="8"/>
      <c r="GI54" s="8"/>
      <c r="GJ54" s="8"/>
      <c r="GK54" s="8"/>
      <c r="GL54" s="8"/>
      <c r="GM54" s="8"/>
      <c r="GN54" s="8"/>
      <c r="GO54" s="8"/>
      <c r="GP54" s="8"/>
    </row>
    <row r="55" spans="1:198" ht="18.75" customHeight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175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176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52"/>
      <c r="AP55" s="167" t="s">
        <v>7</v>
      </c>
      <c r="AQ55" s="167"/>
      <c r="AR55" s="167" t="s">
        <v>7</v>
      </c>
      <c r="AS55" s="52"/>
      <c r="AT55" s="52"/>
      <c r="AU55" s="52"/>
      <c r="AV55" s="52"/>
      <c r="AX55" s="52"/>
      <c r="AY55" s="52"/>
      <c r="AZ55" s="52"/>
      <c r="BA55" s="52"/>
      <c r="BB55" s="52"/>
      <c r="BC55" s="52"/>
      <c r="BD55" s="52"/>
      <c r="BE55" s="52"/>
      <c r="BF55" s="52"/>
      <c r="BG55" s="52"/>
      <c r="BH55" s="52"/>
      <c r="BI55" s="52"/>
      <c r="BJ55" s="52"/>
      <c r="BK55" s="52"/>
      <c r="BL55" s="52"/>
      <c r="BM55" s="52"/>
      <c r="BN55" s="52"/>
      <c r="BO55" s="52"/>
      <c r="BP55" s="52"/>
      <c r="BQ55" s="52"/>
      <c r="BR55" s="52"/>
      <c r="BS55" s="52"/>
      <c r="BT55" s="52"/>
      <c r="BU55" s="52"/>
      <c r="BV55" s="52"/>
      <c r="BW55" s="52"/>
      <c r="BX55" s="52"/>
      <c r="BY55" s="52"/>
      <c r="BZ55" s="52"/>
      <c r="CA55" s="140">
        <f t="shared" si="1"/>
        <v>44616</v>
      </c>
      <c r="CB55" s="20" t="s">
        <v>411</v>
      </c>
      <c r="CC55" s="52"/>
      <c r="CD55" s="139">
        <f t="shared" si="2"/>
        <v>44675</v>
      </c>
      <c r="CE55" s="144" t="s">
        <v>129</v>
      </c>
      <c r="CF55" s="52"/>
      <c r="CG55" s="52"/>
      <c r="CH55" s="52"/>
      <c r="CI55" s="52"/>
      <c r="CJ55" s="39"/>
      <c r="CK55" s="40"/>
      <c r="CL55" s="52"/>
      <c r="CM55" s="52"/>
      <c r="CN55" s="52"/>
      <c r="CO55" s="52"/>
      <c r="CP55" s="52"/>
      <c r="CQ55" s="52"/>
      <c r="CR55" s="52"/>
      <c r="CS55" s="52"/>
      <c r="CT55" s="52"/>
      <c r="CU55" s="52"/>
      <c r="CV55" s="52"/>
      <c r="CW55" s="52"/>
      <c r="CX55" s="52"/>
      <c r="CY55" s="52"/>
      <c r="CZ55" s="52"/>
      <c r="DA55" s="140"/>
      <c r="DB55" s="20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  <c r="FD55" s="8"/>
      <c r="FE55" s="8"/>
      <c r="FF55" s="8"/>
      <c r="FG55" s="8"/>
      <c r="FH55" s="8"/>
      <c r="FI55" s="8"/>
      <c r="FJ55" s="8"/>
      <c r="FK55" s="8"/>
      <c r="FL55" s="8"/>
      <c r="FM55" s="8"/>
      <c r="FN55" s="8"/>
      <c r="FO55" s="8"/>
      <c r="FP55" s="8"/>
      <c r="FQ55" s="8"/>
      <c r="FR55" s="8"/>
      <c r="FS55" s="8"/>
      <c r="FT55" s="8"/>
      <c r="FU55" s="8"/>
      <c r="FV55" s="8"/>
      <c r="FW55" s="8"/>
      <c r="FX55" s="8"/>
      <c r="FY55" s="8"/>
      <c r="FZ55" s="8"/>
      <c r="GA55" s="8"/>
      <c r="GB55" s="8"/>
      <c r="GC55" s="8"/>
      <c r="GD55" s="8"/>
      <c r="GE55" s="8"/>
      <c r="GF55" s="8"/>
      <c r="GG55" s="8"/>
      <c r="GH55" s="8"/>
      <c r="GI55" s="8"/>
      <c r="GJ55" s="8"/>
      <c r="GK55" s="8"/>
      <c r="GL55" s="8"/>
      <c r="GM55" s="8"/>
      <c r="GN55" s="8"/>
      <c r="GO55" s="8"/>
      <c r="GP55" s="8"/>
    </row>
    <row r="56" spans="1:198" ht="18.75" customHeight="1" x14ac:dyDescent="0.3">
      <c r="A56" s="8"/>
      <c r="B56" s="8"/>
      <c r="C56" s="8"/>
      <c r="D56" s="8"/>
      <c r="E56" s="8"/>
      <c r="F56" s="8"/>
      <c r="G56" s="8"/>
      <c r="H56" s="8"/>
      <c r="I56" s="8"/>
      <c r="J56" s="8"/>
      <c r="K56" s="8">
        <f>K54+1</f>
        <v>8</v>
      </c>
      <c r="L56" s="227"/>
      <c r="M56" s="228"/>
      <c r="N56" s="228"/>
      <c r="O56" s="228"/>
      <c r="P56" s="228"/>
      <c r="Q56" s="228"/>
      <c r="R56" s="237"/>
      <c r="S56" s="237"/>
      <c r="T56" s="237"/>
      <c r="U56" s="240"/>
      <c r="V56" s="240"/>
      <c r="W56" s="240"/>
      <c r="X56" s="240"/>
      <c r="Y56" s="240"/>
      <c r="Z56" s="241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52"/>
      <c r="AP56" s="167">
        <f>MONTH(U56)</f>
        <v>1</v>
      </c>
      <c r="AQ56" s="168">
        <f>DAY(U56)</f>
        <v>0</v>
      </c>
      <c r="AR56" s="167">
        <f>AP56*100+AQ56</f>
        <v>100</v>
      </c>
      <c r="AS56" s="52"/>
      <c r="AT56" s="52"/>
      <c r="AU56" s="52"/>
      <c r="AV56" s="52"/>
      <c r="AX56" s="52"/>
      <c r="AY56" s="52"/>
      <c r="AZ56" s="52"/>
      <c r="BA56" s="52"/>
      <c r="BB56" s="52"/>
      <c r="BC56" s="52"/>
      <c r="BD56" s="52"/>
      <c r="BE56" s="52"/>
      <c r="BF56" s="52"/>
      <c r="BG56" s="52"/>
      <c r="BH56" s="52"/>
      <c r="BI56" s="52"/>
      <c r="BJ56" s="52"/>
      <c r="BK56" s="52"/>
      <c r="BL56" s="52"/>
      <c r="BM56" s="52"/>
      <c r="BN56" s="52"/>
      <c r="BO56" s="52"/>
      <c r="BP56" s="52"/>
      <c r="BQ56" s="52"/>
      <c r="BR56" s="52"/>
      <c r="BS56" s="52"/>
      <c r="BT56" s="52"/>
      <c r="BU56" s="52"/>
      <c r="BV56" s="52"/>
      <c r="BW56" s="52"/>
      <c r="BX56" s="52"/>
      <c r="BY56" s="52"/>
      <c r="BZ56" s="52"/>
      <c r="CA56" s="140">
        <f t="shared" si="1"/>
        <v>44617</v>
      </c>
      <c r="CB56" s="20" t="s">
        <v>412</v>
      </c>
      <c r="CC56" s="52"/>
      <c r="CD56" s="139">
        <f t="shared" si="2"/>
        <v>44676</v>
      </c>
      <c r="CE56" s="144" t="s">
        <v>130</v>
      </c>
      <c r="CF56" s="52"/>
      <c r="CG56" s="52"/>
      <c r="CH56" s="52"/>
      <c r="CI56" s="52"/>
      <c r="CJ56" s="39"/>
      <c r="CK56" s="40"/>
      <c r="CL56" s="52"/>
      <c r="CM56" s="52"/>
      <c r="CN56" s="52"/>
      <c r="CO56" s="52"/>
      <c r="CP56" s="52"/>
      <c r="CQ56" s="52"/>
      <c r="CR56" s="52"/>
      <c r="CS56" s="52"/>
      <c r="CT56" s="52"/>
      <c r="CU56" s="52"/>
      <c r="CV56" s="52"/>
      <c r="CW56" s="52"/>
      <c r="CX56" s="52"/>
      <c r="CY56" s="52"/>
      <c r="CZ56" s="52"/>
      <c r="DA56" s="140"/>
      <c r="DB56" s="20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  <c r="EM56" s="8"/>
      <c r="EN56" s="8"/>
      <c r="EO56" s="8"/>
      <c r="EP56" s="8"/>
      <c r="EQ56" s="8"/>
      <c r="ER56" s="8"/>
      <c r="ES56" s="8"/>
      <c r="ET56" s="8"/>
      <c r="EU56" s="8"/>
      <c r="EV56" s="8"/>
      <c r="EW56" s="8"/>
      <c r="EX56" s="8"/>
      <c r="EY56" s="8"/>
      <c r="EZ56" s="8"/>
      <c r="FA56" s="8"/>
      <c r="FB56" s="8"/>
      <c r="FC56" s="8"/>
      <c r="FD56" s="8"/>
      <c r="FE56" s="8"/>
      <c r="FF56" s="8"/>
      <c r="FG56" s="8"/>
      <c r="FH56" s="8"/>
      <c r="FI56" s="8"/>
      <c r="FJ56" s="8"/>
      <c r="FK56" s="8"/>
      <c r="FL56" s="8"/>
      <c r="FM56" s="8"/>
      <c r="FN56" s="8"/>
      <c r="FO56" s="8"/>
      <c r="FP56" s="8"/>
      <c r="FQ56" s="8"/>
      <c r="FR56" s="8"/>
      <c r="FS56" s="8"/>
      <c r="FT56" s="8"/>
      <c r="FU56" s="8"/>
      <c r="FV56" s="8"/>
      <c r="FW56" s="8"/>
      <c r="FX56" s="8"/>
      <c r="FY56" s="8"/>
      <c r="FZ56" s="8"/>
      <c r="GA56" s="8"/>
      <c r="GB56" s="8"/>
      <c r="GC56" s="8"/>
      <c r="GD56" s="8"/>
      <c r="GE56" s="8"/>
      <c r="GF56" s="8"/>
      <c r="GG56" s="8"/>
      <c r="GH56" s="8"/>
      <c r="GI56" s="8"/>
      <c r="GJ56" s="8"/>
      <c r="GK56" s="8"/>
      <c r="GL56" s="8"/>
      <c r="GM56" s="8"/>
      <c r="GN56" s="8"/>
      <c r="GO56" s="8"/>
      <c r="GP56" s="8"/>
    </row>
    <row r="57" spans="1:198" ht="18.75" customHeight="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175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176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52"/>
      <c r="AP57" s="167" t="s">
        <v>7</v>
      </c>
      <c r="AQ57" s="167"/>
      <c r="AR57" s="167" t="s">
        <v>7</v>
      </c>
      <c r="AS57" s="52"/>
      <c r="AT57" s="52"/>
      <c r="AU57" s="52"/>
      <c r="AV57" s="52"/>
      <c r="AX57" s="52"/>
      <c r="AY57" s="52"/>
      <c r="AZ57" s="52"/>
      <c r="BA57" s="52"/>
      <c r="BB57" s="52"/>
      <c r="BC57" s="52"/>
      <c r="BD57" s="52"/>
      <c r="BE57" s="52"/>
      <c r="BF57" s="52"/>
      <c r="BG57" s="52"/>
      <c r="BH57" s="52"/>
      <c r="BI57" s="52"/>
      <c r="BJ57" s="52"/>
      <c r="BK57" s="52"/>
      <c r="BL57" s="52"/>
      <c r="BM57" s="52"/>
      <c r="BN57" s="52"/>
      <c r="BO57" s="52"/>
      <c r="BP57" s="52"/>
      <c r="BQ57" s="52"/>
      <c r="BR57" s="52"/>
      <c r="BS57" s="52"/>
      <c r="BT57" s="52"/>
      <c r="BU57" s="52"/>
      <c r="BV57" s="52"/>
      <c r="BW57" s="52"/>
      <c r="BX57" s="52"/>
      <c r="BY57" s="52"/>
      <c r="BZ57" s="52"/>
      <c r="CA57" s="140">
        <f t="shared" si="1"/>
        <v>44618</v>
      </c>
      <c r="CB57" s="20" t="s">
        <v>413</v>
      </c>
      <c r="CC57" s="52"/>
      <c r="CD57" s="139">
        <f t="shared" si="2"/>
        <v>44677</v>
      </c>
      <c r="CE57" s="144" t="s">
        <v>131</v>
      </c>
      <c r="CF57" s="52"/>
      <c r="CG57" s="52"/>
      <c r="CH57" s="52"/>
      <c r="CI57" s="52"/>
      <c r="CJ57" s="39"/>
      <c r="CK57" s="40"/>
      <c r="CL57" s="52"/>
      <c r="CM57" s="52"/>
      <c r="CN57" s="52"/>
      <c r="CO57" s="52"/>
      <c r="CP57" s="52"/>
      <c r="CQ57" s="52"/>
      <c r="CR57" s="52"/>
      <c r="CS57" s="52"/>
      <c r="CT57" s="52"/>
      <c r="CU57" s="52"/>
      <c r="CV57" s="52"/>
      <c r="CW57" s="52"/>
      <c r="CX57" s="52"/>
      <c r="CY57" s="52"/>
      <c r="CZ57" s="52"/>
      <c r="DA57" s="140"/>
      <c r="DB57" s="20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S57" s="8"/>
      <c r="ET57" s="8"/>
      <c r="EU57" s="8"/>
      <c r="EV57" s="8"/>
      <c r="EW57" s="8"/>
      <c r="EX57" s="8"/>
      <c r="EY57" s="8"/>
      <c r="EZ57" s="8"/>
      <c r="FA57" s="8"/>
      <c r="FB57" s="8"/>
      <c r="FC57" s="8"/>
      <c r="FD57" s="8"/>
      <c r="FE57" s="8"/>
      <c r="FF57" s="8"/>
      <c r="FG57" s="8"/>
      <c r="FH57" s="8"/>
      <c r="FI57" s="8"/>
      <c r="FJ57" s="8"/>
      <c r="FK57" s="8"/>
      <c r="FL57" s="8"/>
      <c r="FM57" s="8"/>
      <c r="FN57" s="8"/>
      <c r="FO57" s="8"/>
      <c r="FP57" s="8"/>
      <c r="FQ57" s="8"/>
      <c r="FR57" s="8"/>
      <c r="FS57" s="8"/>
      <c r="FT57" s="8"/>
      <c r="FU57" s="8"/>
      <c r="FV57" s="8"/>
      <c r="FW57" s="8"/>
      <c r="FX57" s="8"/>
      <c r="FY57" s="8"/>
      <c r="FZ57" s="8"/>
      <c r="GA57" s="8"/>
      <c r="GB57" s="8"/>
      <c r="GC57" s="8"/>
      <c r="GD57" s="8"/>
      <c r="GE57" s="8"/>
      <c r="GF57" s="8"/>
      <c r="GG57" s="8"/>
      <c r="GH57" s="8"/>
      <c r="GI57" s="8"/>
      <c r="GJ57" s="8"/>
      <c r="GK57" s="8"/>
      <c r="GL57" s="8"/>
      <c r="GM57" s="8"/>
      <c r="GN57" s="8"/>
      <c r="GO57" s="8"/>
      <c r="GP57" s="8"/>
    </row>
    <row r="58" spans="1:198" ht="18.75" customHeight="1" x14ac:dyDescent="0.3">
      <c r="A58" s="8"/>
      <c r="B58" s="8"/>
      <c r="C58" s="8"/>
      <c r="D58" s="8"/>
      <c r="E58" s="8"/>
      <c r="F58" s="8"/>
      <c r="G58" s="8"/>
      <c r="H58" s="8"/>
      <c r="I58" s="8"/>
      <c r="J58" s="8"/>
      <c r="K58" s="8">
        <f>K56+1</f>
        <v>9</v>
      </c>
      <c r="L58" s="227"/>
      <c r="M58" s="228"/>
      <c r="N58" s="228"/>
      <c r="O58" s="228"/>
      <c r="P58" s="228"/>
      <c r="Q58" s="228"/>
      <c r="R58" s="237"/>
      <c r="S58" s="237"/>
      <c r="T58" s="237"/>
      <c r="U58" s="240"/>
      <c r="V58" s="240"/>
      <c r="W58" s="240"/>
      <c r="X58" s="240"/>
      <c r="Y58" s="240"/>
      <c r="Z58" s="241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52"/>
      <c r="AP58" s="167">
        <f>MONTH(U58)</f>
        <v>1</v>
      </c>
      <c r="AQ58" s="168">
        <f>DAY(U58)</f>
        <v>0</v>
      </c>
      <c r="AR58" s="167">
        <f>AP58*100+AQ58</f>
        <v>100</v>
      </c>
      <c r="AS58" s="52"/>
      <c r="AT58" s="52"/>
      <c r="AU58" s="52"/>
      <c r="AV58" s="52"/>
      <c r="AX58" s="52"/>
      <c r="AY58" s="52"/>
      <c r="AZ58" s="52"/>
      <c r="BA58" s="52"/>
      <c r="BB58" s="52"/>
      <c r="BC58" s="52"/>
      <c r="BD58" s="52"/>
      <c r="BE58" s="52"/>
      <c r="BF58" s="52"/>
      <c r="BG58" s="52"/>
      <c r="BH58" s="52"/>
      <c r="BI58" s="52"/>
      <c r="BJ58" s="52"/>
      <c r="BK58" s="52"/>
      <c r="BL58" s="52"/>
      <c r="BM58" s="52"/>
      <c r="BN58" s="52"/>
      <c r="BO58" s="52"/>
      <c r="BP58" s="52"/>
      <c r="BQ58" s="52"/>
      <c r="BR58" s="52"/>
      <c r="BS58" s="52"/>
      <c r="BT58" s="52"/>
      <c r="BU58" s="52"/>
      <c r="BV58" s="52"/>
      <c r="BW58" s="52"/>
      <c r="BX58" s="52"/>
      <c r="BY58" s="52"/>
      <c r="BZ58" s="52"/>
      <c r="CA58" s="140">
        <f t="shared" si="1"/>
        <v>44619</v>
      </c>
      <c r="CB58" s="20" t="s">
        <v>414</v>
      </c>
      <c r="CC58" s="52"/>
      <c r="CD58" s="139">
        <f t="shared" si="2"/>
        <v>44678</v>
      </c>
      <c r="CE58" s="144" t="s">
        <v>132</v>
      </c>
      <c r="CF58" s="52"/>
      <c r="CG58" s="52"/>
      <c r="CH58" s="52"/>
      <c r="CI58" s="52"/>
      <c r="CJ58" s="39"/>
      <c r="CK58" s="40"/>
      <c r="CL58" s="52"/>
      <c r="CM58" s="52"/>
      <c r="CN58" s="52"/>
      <c r="CO58" s="52"/>
      <c r="CP58" s="52"/>
      <c r="CQ58" s="52"/>
      <c r="CR58" s="52"/>
      <c r="CS58" s="52"/>
      <c r="CT58" s="52"/>
      <c r="CU58" s="52"/>
      <c r="CV58" s="52"/>
      <c r="CW58" s="52"/>
      <c r="CX58" s="52"/>
      <c r="CY58" s="52"/>
      <c r="CZ58" s="52"/>
      <c r="DA58" s="140"/>
      <c r="DB58" s="20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  <c r="DY58" s="8"/>
      <c r="DZ58" s="8"/>
      <c r="EA58" s="8"/>
      <c r="EB58" s="8"/>
      <c r="EC58" s="8"/>
      <c r="ED58" s="8"/>
      <c r="EE58" s="8"/>
      <c r="EF58" s="8"/>
      <c r="EG58" s="8"/>
      <c r="EH58" s="8"/>
      <c r="EI58" s="8"/>
      <c r="EJ58" s="8"/>
      <c r="EK58" s="8"/>
      <c r="EL58" s="8"/>
      <c r="EM58" s="8"/>
      <c r="EN58" s="8"/>
      <c r="EO58" s="8"/>
      <c r="EP58" s="8"/>
      <c r="EQ58" s="8"/>
      <c r="ER58" s="8"/>
      <c r="ES58" s="8"/>
      <c r="ET58" s="8"/>
      <c r="EU58" s="8"/>
      <c r="EV58" s="8"/>
      <c r="EW58" s="8"/>
      <c r="EX58" s="8"/>
      <c r="EY58" s="8"/>
      <c r="EZ58" s="8"/>
      <c r="FA58" s="8"/>
      <c r="FB58" s="8"/>
      <c r="FC58" s="8"/>
      <c r="FD58" s="8"/>
      <c r="FE58" s="8"/>
      <c r="FF58" s="8"/>
      <c r="FG58" s="8"/>
      <c r="FH58" s="8"/>
      <c r="FI58" s="8"/>
      <c r="FJ58" s="8"/>
      <c r="FK58" s="8"/>
      <c r="FL58" s="8"/>
      <c r="FM58" s="8"/>
      <c r="FN58" s="8"/>
      <c r="FO58" s="8"/>
      <c r="FP58" s="8"/>
      <c r="FQ58" s="8"/>
      <c r="FR58" s="8"/>
      <c r="FS58" s="8"/>
      <c r="FT58" s="8"/>
      <c r="FU58" s="8"/>
      <c r="FV58" s="8"/>
      <c r="FW58" s="8"/>
      <c r="FX58" s="8"/>
      <c r="FY58" s="8"/>
      <c r="FZ58" s="8"/>
      <c r="GA58" s="8"/>
      <c r="GB58" s="8"/>
      <c r="GC58" s="8"/>
      <c r="GD58" s="8"/>
      <c r="GE58" s="8"/>
      <c r="GF58" s="8"/>
      <c r="GG58" s="8"/>
      <c r="GH58" s="8"/>
      <c r="GI58" s="8"/>
      <c r="GJ58" s="8"/>
      <c r="GK58" s="8"/>
      <c r="GL58" s="8"/>
      <c r="GM58" s="8"/>
      <c r="GN58" s="8"/>
      <c r="GO58" s="8"/>
      <c r="GP58" s="8"/>
    </row>
    <row r="59" spans="1:198" ht="18.75" customHeight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175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176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52"/>
      <c r="AP59" s="167" t="s">
        <v>7</v>
      </c>
      <c r="AQ59" s="167"/>
      <c r="AR59" s="167" t="s">
        <v>7</v>
      </c>
      <c r="AS59" s="52"/>
      <c r="AT59" s="52"/>
      <c r="AU59" s="52"/>
      <c r="AV59" s="52"/>
      <c r="AX59" s="52"/>
      <c r="AY59" s="52"/>
      <c r="AZ59" s="52"/>
      <c r="BA59" s="52"/>
      <c r="BB59" s="52"/>
      <c r="BC59" s="52"/>
      <c r="BD59" s="52"/>
      <c r="BE59" s="52"/>
      <c r="BF59" s="52"/>
      <c r="BG59" s="52"/>
      <c r="BH59" s="52"/>
      <c r="BI59" s="52"/>
      <c r="BJ59" s="52"/>
      <c r="BK59" s="52"/>
      <c r="BL59" s="52"/>
      <c r="BM59" s="52"/>
      <c r="BN59" s="52"/>
      <c r="BO59" s="52"/>
      <c r="BP59" s="52"/>
      <c r="BQ59" s="52"/>
      <c r="BR59" s="52"/>
      <c r="BS59" s="52"/>
      <c r="BT59" s="52"/>
      <c r="BU59" s="52"/>
      <c r="BV59" s="52"/>
      <c r="BW59" s="52"/>
      <c r="BX59" s="52"/>
      <c r="BY59" s="52"/>
      <c r="BZ59" s="52"/>
      <c r="CA59" s="140">
        <f t="shared" si="1"/>
        <v>44620</v>
      </c>
      <c r="CB59" s="20" t="s">
        <v>415</v>
      </c>
      <c r="CC59" s="52"/>
      <c r="CD59" s="139">
        <f t="shared" si="2"/>
        <v>44679</v>
      </c>
      <c r="CE59" s="144" t="s">
        <v>133</v>
      </c>
      <c r="CF59" s="52"/>
      <c r="CG59" s="52"/>
      <c r="CH59" s="52"/>
      <c r="CI59" s="52"/>
      <c r="CJ59" s="39"/>
      <c r="CK59" s="40"/>
      <c r="CL59" s="52"/>
      <c r="CM59" s="52"/>
      <c r="CN59" s="52"/>
      <c r="CO59" s="52"/>
      <c r="CP59" s="52"/>
      <c r="CQ59" s="52"/>
      <c r="CR59" s="52"/>
      <c r="CS59" s="52"/>
      <c r="CT59" s="52"/>
      <c r="CU59" s="52"/>
      <c r="CV59" s="52"/>
      <c r="CW59" s="52"/>
      <c r="CX59" s="52"/>
      <c r="CY59" s="52"/>
      <c r="CZ59" s="52"/>
      <c r="DA59" s="140"/>
      <c r="DB59" s="20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  <c r="DY59" s="8"/>
      <c r="DZ59" s="8"/>
      <c r="EA59" s="8"/>
      <c r="EB59" s="8"/>
      <c r="EC59" s="8"/>
      <c r="ED59" s="8"/>
      <c r="EE59" s="8"/>
      <c r="EF59" s="8"/>
      <c r="EG59" s="8"/>
      <c r="EH59" s="8"/>
      <c r="EI59" s="8"/>
      <c r="EJ59" s="8"/>
      <c r="EK59" s="8"/>
      <c r="EL59" s="8"/>
      <c r="EM59" s="8"/>
      <c r="EN59" s="8"/>
      <c r="EO59" s="8"/>
      <c r="EP59" s="8"/>
      <c r="EQ59" s="8"/>
      <c r="ER59" s="8"/>
      <c r="ES59" s="8"/>
      <c r="ET59" s="8"/>
      <c r="EU59" s="8"/>
      <c r="EV59" s="8"/>
      <c r="EW59" s="8"/>
      <c r="EX59" s="8"/>
      <c r="EY59" s="8"/>
      <c r="EZ59" s="8"/>
      <c r="FA59" s="8"/>
      <c r="FB59" s="8"/>
      <c r="FC59" s="8"/>
      <c r="FD59" s="8"/>
      <c r="FE59" s="8"/>
      <c r="FF59" s="8"/>
      <c r="FG59" s="8"/>
      <c r="FH59" s="8"/>
      <c r="FI59" s="8"/>
      <c r="FJ59" s="8"/>
      <c r="FK59" s="8"/>
      <c r="FL59" s="8"/>
      <c r="FM59" s="8"/>
      <c r="FN59" s="8"/>
      <c r="FO59" s="8"/>
      <c r="FP59" s="8"/>
      <c r="FQ59" s="8"/>
      <c r="FR59" s="8"/>
      <c r="FS59" s="8"/>
      <c r="FT59" s="8"/>
      <c r="FU59" s="8"/>
      <c r="FV59" s="8"/>
      <c r="FW59" s="8"/>
      <c r="FX59" s="8"/>
      <c r="FY59" s="8"/>
      <c r="FZ59" s="8"/>
      <c r="GA59" s="8"/>
      <c r="GB59" s="8"/>
      <c r="GC59" s="8"/>
      <c r="GD59" s="8"/>
      <c r="GE59" s="8"/>
      <c r="GF59" s="8"/>
      <c r="GG59" s="8"/>
      <c r="GH59" s="8"/>
      <c r="GI59" s="8"/>
      <c r="GJ59" s="8"/>
      <c r="GK59" s="8"/>
      <c r="GL59" s="8"/>
      <c r="GM59" s="8"/>
      <c r="GN59" s="8"/>
      <c r="GO59" s="8"/>
      <c r="GP59" s="8"/>
    </row>
    <row r="60" spans="1:198" ht="18.75" customHeight="1" x14ac:dyDescent="0.3">
      <c r="A60" s="8"/>
      <c r="B60" s="8"/>
      <c r="C60" s="8"/>
      <c r="D60" s="8"/>
      <c r="E60" s="8"/>
      <c r="F60" s="8"/>
      <c r="G60" s="8"/>
      <c r="H60" s="8"/>
      <c r="I60" s="8"/>
      <c r="J60" s="8"/>
      <c r="K60" s="8">
        <f>K58+1</f>
        <v>10</v>
      </c>
      <c r="L60" s="227"/>
      <c r="M60" s="228"/>
      <c r="N60" s="228"/>
      <c r="O60" s="228"/>
      <c r="P60" s="228"/>
      <c r="Q60" s="228"/>
      <c r="R60" s="237"/>
      <c r="S60" s="237"/>
      <c r="T60" s="237"/>
      <c r="U60" s="240"/>
      <c r="V60" s="240"/>
      <c r="W60" s="240"/>
      <c r="X60" s="240"/>
      <c r="Y60" s="240"/>
      <c r="Z60" s="241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52"/>
      <c r="AP60" s="167">
        <f>MONTH(U60)</f>
        <v>1</v>
      </c>
      <c r="AQ60" s="168">
        <f>DAY(U60)</f>
        <v>0</v>
      </c>
      <c r="AR60" s="167">
        <f>AP60*100+AQ60</f>
        <v>100</v>
      </c>
      <c r="AS60" s="52"/>
      <c r="AT60" s="52"/>
      <c r="AU60" s="52"/>
      <c r="AV60" s="52"/>
      <c r="AX60" s="52"/>
      <c r="AY60" s="52"/>
      <c r="AZ60" s="52"/>
      <c r="BA60" s="52"/>
      <c r="BB60" s="52"/>
      <c r="BC60" s="52"/>
      <c r="BD60" s="52"/>
      <c r="BE60" s="52"/>
      <c r="BF60" s="52"/>
      <c r="BG60" s="52"/>
      <c r="BH60" s="52"/>
      <c r="BI60" s="52"/>
      <c r="BJ60" s="52"/>
      <c r="BK60" s="52"/>
      <c r="BL60" s="52"/>
      <c r="BM60" s="52"/>
      <c r="BN60" s="52"/>
      <c r="BO60" s="52"/>
      <c r="BP60" s="52"/>
      <c r="BQ60" s="52"/>
      <c r="BR60" s="52"/>
      <c r="BS60" s="52"/>
      <c r="BT60" s="52"/>
      <c r="BU60" s="52"/>
      <c r="BV60" s="52"/>
      <c r="BW60" s="52"/>
      <c r="BX60" s="52"/>
      <c r="BY60" s="52"/>
      <c r="BZ60" s="52"/>
      <c r="CA60" s="140">
        <f t="shared" si="1"/>
        <v>44621</v>
      </c>
      <c r="CB60" s="20" t="s">
        <v>416</v>
      </c>
      <c r="CC60" s="52"/>
      <c r="CD60" s="139">
        <f t="shared" si="2"/>
        <v>44680</v>
      </c>
      <c r="CE60" s="144" t="s">
        <v>101</v>
      </c>
      <c r="CF60" s="52"/>
      <c r="CG60" s="52"/>
      <c r="CH60" s="52"/>
      <c r="CI60" s="52"/>
      <c r="CJ60" s="39"/>
      <c r="CK60" s="40"/>
      <c r="CL60" s="52"/>
      <c r="CM60" s="52"/>
      <c r="CN60" s="52"/>
      <c r="CO60" s="52"/>
      <c r="CP60" s="52"/>
      <c r="CQ60" s="52"/>
      <c r="CR60" s="52"/>
      <c r="CS60" s="52"/>
      <c r="CT60" s="52"/>
      <c r="CU60" s="52"/>
      <c r="CV60" s="52"/>
      <c r="CW60" s="52"/>
      <c r="CX60" s="52"/>
      <c r="CY60" s="52"/>
      <c r="CZ60" s="52"/>
      <c r="DA60" s="140"/>
      <c r="DB60" s="20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  <c r="DU60" s="8"/>
      <c r="DV60" s="8"/>
      <c r="DW60" s="8"/>
      <c r="DX60" s="8"/>
      <c r="DY60" s="8"/>
      <c r="DZ60" s="8"/>
      <c r="EA60" s="8"/>
      <c r="EB60" s="8"/>
      <c r="EC60" s="8"/>
      <c r="ED60" s="8"/>
      <c r="EE60" s="8"/>
      <c r="EF60" s="8"/>
      <c r="EG60" s="8"/>
      <c r="EH60" s="8"/>
      <c r="EI60" s="8"/>
      <c r="EJ60" s="8"/>
      <c r="EK60" s="8"/>
      <c r="EL60" s="8"/>
      <c r="EM60" s="8"/>
      <c r="EN60" s="8"/>
      <c r="EO60" s="8"/>
      <c r="EP60" s="8"/>
      <c r="EQ60" s="8"/>
      <c r="ER60" s="8"/>
      <c r="ES60" s="8"/>
      <c r="ET60" s="8"/>
      <c r="EU60" s="8"/>
      <c r="EV60" s="8"/>
      <c r="EW60" s="8"/>
      <c r="EX60" s="8"/>
      <c r="EY60" s="8"/>
      <c r="EZ60" s="8"/>
      <c r="FA60" s="8"/>
      <c r="FB60" s="8"/>
      <c r="FC60" s="8"/>
      <c r="FD60" s="8"/>
      <c r="FE60" s="8"/>
      <c r="FF60" s="8"/>
      <c r="FG60" s="8"/>
      <c r="FH60" s="8"/>
      <c r="FI60" s="8"/>
      <c r="FJ60" s="8"/>
      <c r="FK60" s="8"/>
      <c r="FL60" s="8"/>
      <c r="FM60" s="8"/>
      <c r="FN60" s="8"/>
      <c r="FO60" s="8"/>
      <c r="FP60" s="8"/>
      <c r="FQ60" s="8"/>
      <c r="FR60" s="8"/>
      <c r="FS60" s="8"/>
      <c r="FT60" s="8"/>
      <c r="FU60" s="8"/>
      <c r="FV60" s="8"/>
      <c r="FW60" s="8"/>
      <c r="FX60" s="8"/>
      <c r="FY60" s="8"/>
      <c r="FZ60" s="8"/>
      <c r="GA60" s="8"/>
      <c r="GB60" s="8"/>
      <c r="GC60" s="8"/>
      <c r="GD60" s="8"/>
      <c r="GE60" s="8"/>
      <c r="GF60" s="8"/>
      <c r="GG60" s="8"/>
      <c r="GH60" s="8"/>
      <c r="GI60" s="8"/>
      <c r="GJ60" s="8"/>
      <c r="GK60" s="8"/>
      <c r="GL60" s="8"/>
      <c r="GM60" s="8"/>
      <c r="GN60" s="8"/>
      <c r="GO60" s="8"/>
      <c r="GP60" s="8"/>
    </row>
    <row r="61" spans="1:198" ht="18.75" customHeight="1" x14ac:dyDescent="0.25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175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176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52"/>
      <c r="AP61" s="167" t="s">
        <v>7</v>
      </c>
      <c r="AQ61" s="167"/>
      <c r="AR61" s="167" t="s">
        <v>7</v>
      </c>
      <c r="AS61" s="52"/>
      <c r="AT61" s="52"/>
      <c r="AU61" s="52"/>
      <c r="AV61" s="52"/>
      <c r="AX61" s="52"/>
      <c r="AY61" s="52"/>
      <c r="AZ61" s="52"/>
      <c r="BA61" s="52"/>
      <c r="BB61" s="52"/>
      <c r="BC61" s="52"/>
      <c r="BD61" s="52"/>
      <c r="BE61" s="52"/>
      <c r="BF61" s="52"/>
      <c r="BG61" s="52"/>
      <c r="BH61" s="52"/>
      <c r="BI61" s="52"/>
      <c r="BJ61" s="52"/>
      <c r="BK61" s="52"/>
      <c r="BL61" s="52"/>
      <c r="BM61" s="52"/>
      <c r="BN61" s="52"/>
      <c r="BO61" s="52"/>
      <c r="BP61" s="52"/>
      <c r="BQ61" s="52"/>
      <c r="BR61" s="52"/>
      <c r="BS61" s="52"/>
      <c r="BT61" s="52"/>
      <c r="BU61" s="52"/>
      <c r="BV61" s="52"/>
      <c r="BW61" s="52"/>
      <c r="BX61" s="52"/>
      <c r="BY61" s="52"/>
      <c r="BZ61" s="52"/>
      <c r="CA61" s="140">
        <f t="shared" si="1"/>
        <v>44622</v>
      </c>
      <c r="CB61" s="20" t="s">
        <v>417</v>
      </c>
      <c r="CC61" s="52"/>
      <c r="CD61" s="139">
        <f t="shared" si="2"/>
        <v>44681</v>
      </c>
      <c r="CE61" s="144" t="s">
        <v>134</v>
      </c>
      <c r="CF61" s="52"/>
      <c r="CG61" s="52"/>
      <c r="CH61" s="52"/>
      <c r="CI61" s="52"/>
      <c r="CJ61" s="39"/>
      <c r="CK61" s="40"/>
      <c r="CL61" s="52"/>
      <c r="CM61" s="52"/>
      <c r="CN61" s="52"/>
      <c r="CO61" s="52"/>
      <c r="CP61" s="52"/>
      <c r="CQ61" s="52"/>
      <c r="CR61" s="52"/>
      <c r="CS61" s="52"/>
      <c r="CT61" s="52"/>
      <c r="CU61" s="52"/>
      <c r="CV61" s="52"/>
      <c r="CW61" s="52"/>
      <c r="CX61" s="52"/>
      <c r="CY61" s="52"/>
      <c r="CZ61" s="52"/>
      <c r="DA61" s="140"/>
      <c r="DB61" s="20"/>
      <c r="DC61" s="8"/>
      <c r="DD61" s="8"/>
      <c r="DE61" s="8"/>
      <c r="DF61" s="8"/>
      <c r="DG61" s="8"/>
      <c r="DH61" s="8"/>
      <c r="DI61" s="8"/>
      <c r="DJ61" s="8"/>
      <c r="DK61" s="8"/>
      <c r="DL61" s="8"/>
      <c r="DM61" s="8"/>
      <c r="DN61" s="8"/>
      <c r="DO61" s="8"/>
      <c r="DP61" s="8"/>
      <c r="DQ61" s="8"/>
      <c r="DR61" s="8"/>
      <c r="DS61" s="8"/>
      <c r="DT61" s="8"/>
      <c r="DU61" s="8"/>
      <c r="DV61" s="8"/>
      <c r="DW61" s="8"/>
      <c r="DX61" s="8"/>
      <c r="DY61" s="8"/>
      <c r="DZ61" s="8"/>
      <c r="EA61" s="8"/>
      <c r="EB61" s="8"/>
      <c r="EC61" s="8"/>
      <c r="ED61" s="8"/>
      <c r="EE61" s="8"/>
      <c r="EF61" s="8"/>
      <c r="EG61" s="8"/>
      <c r="EH61" s="8"/>
      <c r="EI61" s="8"/>
      <c r="EJ61" s="8"/>
      <c r="EK61" s="8"/>
      <c r="EL61" s="8"/>
      <c r="EM61" s="8"/>
      <c r="EN61" s="8"/>
      <c r="EO61" s="8"/>
      <c r="EP61" s="8"/>
      <c r="EQ61" s="8"/>
      <c r="ER61" s="8"/>
      <c r="ES61" s="8"/>
      <c r="ET61" s="8"/>
      <c r="EU61" s="8"/>
      <c r="EV61" s="8"/>
      <c r="EW61" s="8"/>
      <c r="EX61" s="8"/>
      <c r="EY61" s="8"/>
      <c r="EZ61" s="8"/>
      <c r="FA61" s="8"/>
      <c r="FB61" s="8"/>
      <c r="FC61" s="8"/>
      <c r="FD61" s="8"/>
      <c r="FE61" s="8"/>
      <c r="FF61" s="8"/>
      <c r="FG61" s="8"/>
      <c r="FH61" s="8"/>
      <c r="FI61" s="8"/>
      <c r="FJ61" s="8"/>
      <c r="FK61" s="8"/>
      <c r="FL61" s="8"/>
      <c r="FM61" s="8"/>
      <c r="FN61" s="8"/>
      <c r="FO61" s="8"/>
      <c r="FP61" s="8"/>
      <c r="FQ61" s="8"/>
      <c r="FR61" s="8"/>
      <c r="FS61" s="8"/>
      <c r="FT61" s="8"/>
      <c r="FU61" s="8"/>
      <c r="FV61" s="8"/>
      <c r="FW61" s="8"/>
      <c r="FX61" s="8"/>
      <c r="FY61" s="8"/>
      <c r="FZ61" s="8"/>
      <c r="GA61" s="8"/>
      <c r="GB61" s="8"/>
      <c r="GC61" s="8"/>
      <c r="GD61" s="8"/>
      <c r="GE61" s="8"/>
      <c r="GF61" s="8"/>
      <c r="GG61" s="8"/>
      <c r="GH61" s="8"/>
      <c r="GI61" s="8"/>
      <c r="GJ61" s="8"/>
      <c r="GK61" s="8"/>
      <c r="GL61" s="8"/>
      <c r="GM61" s="8"/>
      <c r="GN61" s="8"/>
      <c r="GO61" s="8"/>
      <c r="GP61" s="8"/>
    </row>
    <row r="62" spans="1:198" ht="18.75" customHeight="1" x14ac:dyDescent="0.3">
      <c r="A62" s="8"/>
      <c r="B62" s="8"/>
      <c r="C62" s="8"/>
      <c r="D62" s="8"/>
      <c r="E62" s="8"/>
      <c r="F62" s="8"/>
      <c r="G62" s="8"/>
      <c r="H62" s="8"/>
      <c r="I62" s="8"/>
      <c r="J62" s="8"/>
      <c r="K62" s="8">
        <f>K60+1</f>
        <v>11</v>
      </c>
      <c r="L62" s="227"/>
      <c r="M62" s="228"/>
      <c r="N62" s="228"/>
      <c r="O62" s="228"/>
      <c r="P62" s="228"/>
      <c r="Q62" s="228"/>
      <c r="R62" s="237"/>
      <c r="S62" s="237"/>
      <c r="T62" s="237"/>
      <c r="U62" s="240"/>
      <c r="V62" s="240"/>
      <c r="W62" s="240"/>
      <c r="X62" s="240"/>
      <c r="Y62" s="240"/>
      <c r="Z62" s="241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52"/>
      <c r="AP62" s="167">
        <f>MONTH(U62)</f>
        <v>1</v>
      </c>
      <c r="AQ62" s="168">
        <f>DAY(U62)</f>
        <v>0</v>
      </c>
      <c r="AR62" s="167">
        <f>AP62*100+AQ62</f>
        <v>100</v>
      </c>
      <c r="AS62" s="52"/>
      <c r="AT62" s="52"/>
      <c r="AU62" s="52"/>
      <c r="AV62" s="52"/>
      <c r="AX62" s="52"/>
      <c r="AY62" s="52"/>
      <c r="AZ62" s="52"/>
      <c r="BA62" s="52"/>
      <c r="BB62" s="52"/>
      <c r="BC62" s="52"/>
      <c r="BD62" s="52"/>
      <c r="BE62" s="52"/>
      <c r="BF62" s="52"/>
      <c r="BG62" s="52"/>
      <c r="BH62" s="52"/>
      <c r="BI62" s="52"/>
      <c r="BJ62" s="52"/>
      <c r="BK62" s="52"/>
      <c r="BL62" s="52"/>
      <c r="BM62" s="52"/>
      <c r="BN62" s="52"/>
      <c r="BO62" s="52"/>
      <c r="BP62" s="52"/>
      <c r="BQ62" s="52"/>
      <c r="BR62" s="52"/>
      <c r="BS62" s="52"/>
      <c r="BT62" s="52"/>
      <c r="BU62" s="52"/>
      <c r="BV62" s="52"/>
      <c r="BW62" s="52"/>
      <c r="BX62" s="52"/>
      <c r="BY62" s="52"/>
      <c r="BZ62" s="52"/>
      <c r="CA62" s="140">
        <f t="shared" si="1"/>
        <v>44623</v>
      </c>
      <c r="CB62" s="20" t="s">
        <v>418</v>
      </c>
      <c r="CC62" s="52"/>
      <c r="CD62" s="139">
        <f t="shared" si="2"/>
        <v>44682</v>
      </c>
      <c r="CE62" s="145" t="s">
        <v>135</v>
      </c>
      <c r="CF62" s="52"/>
      <c r="CG62" s="52"/>
      <c r="CH62" s="52"/>
      <c r="CI62" s="52"/>
      <c r="CJ62" s="39"/>
      <c r="CK62" s="40"/>
      <c r="CL62" s="52"/>
      <c r="CM62" s="52"/>
      <c r="CN62" s="52"/>
      <c r="CO62" s="52"/>
      <c r="CP62" s="52"/>
      <c r="CQ62" s="52"/>
      <c r="CR62" s="52"/>
      <c r="CS62" s="52"/>
      <c r="CT62" s="52"/>
      <c r="CU62" s="52"/>
      <c r="CV62" s="52"/>
      <c r="CW62" s="52"/>
      <c r="CX62" s="52"/>
      <c r="CY62" s="52"/>
      <c r="CZ62" s="52"/>
      <c r="DA62" s="140"/>
      <c r="DB62" s="20"/>
      <c r="DC62" s="8"/>
      <c r="DD62" s="8"/>
      <c r="DE62" s="8"/>
      <c r="DF62" s="8"/>
      <c r="DG62" s="8"/>
      <c r="DH62" s="8"/>
      <c r="DI62" s="8"/>
      <c r="DJ62" s="8"/>
      <c r="DK62" s="8"/>
      <c r="DL62" s="8"/>
      <c r="DM62" s="8"/>
      <c r="DN62" s="8"/>
      <c r="DO62" s="8"/>
      <c r="DP62" s="8"/>
      <c r="DQ62" s="8"/>
      <c r="DR62" s="8"/>
      <c r="DS62" s="8"/>
      <c r="DT62" s="8"/>
      <c r="DU62" s="8"/>
      <c r="DV62" s="8"/>
      <c r="DW62" s="8"/>
      <c r="DX62" s="8"/>
      <c r="DY62" s="8"/>
      <c r="DZ62" s="8"/>
      <c r="EA62" s="8"/>
      <c r="EB62" s="8"/>
      <c r="EC62" s="8"/>
      <c r="ED62" s="8"/>
      <c r="EE62" s="8"/>
      <c r="EF62" s="8"/>
      <c r="EG62" s="8"/>
      <c r="EH62" s="8"/>
      <c r="EI62" s="8"/>
      <c r="EJ62" s="8"/>
      <c r="EK62" s="8"/>
      <c r="EL62" s="8"/>
      <c r="EM62" s="8"/>
      <c r="EN62" s="8"/>
      <c r="EO62" s="8"/>
      <c r="EP62" s="8"/>
      <c r="EQ62" s="8"/>
      <c r="ER62" s="8"/>
      <c r="ES62" s="8"/>
      <c r="ET62" s="8"/>
      <c r="EU62" s="8"/>
      <c r="EV62" s="8"/>
      <c r="EW62" s="8"/>
      <c r="EX62" s="8"/>
      <c r="EY62" s="8"/>
      <c r="EZ62" s="8"/>
      <c r="FA62" s="8"/>
      <c r="FB62" s="8"/>
      <c r="FC62" s="8"/>
      <c r="FD62" s="8"/>
      <c r="FE62" s="8"/>
      <c r="FF62" s="8"/>
      <c r="FG62" s="8"/>
      <c r="FH62" s="8"/>
      <c r="FI62" s="8"/>
      <c r="FJ62" s="8"/>
      <c r="FK62" s="8"/>
      <c r="FL62" s="8"/>
      <c r="FM62" s="8"/>
      <c r="FN62" s="8"/>
      <c r="FO62" s="8"/>
      <c r="FP62" s="8"/>
      <c r="FQ62" s="8"/>
      <c r="FR62" s="8"/>
      <c r="FS62" s="8"/>
      <c r="FT62" s="8"/>
      <c r="FU62" s="8"/>
      <c r="FV62" s="8"/>
      <c r="FW62" s="8"/>
      <c r="FX62" s="8"/>
      <c r="FY62" s="8"/>
      <c r="FZ62" s="8"/>
      <c r="GA62" s="8"/>
      <c r="GB62" s="8"/>
      <c r="GC62" s="8"/>
      <c r="GD62" s="8"/>
      <c r="GE62" s="8"/>
      <c r="GF62" s="8"/>
      <c r="GG62" s="8"/>
      <c r="GH62" s="8"/>
      <c r="GI62" s="8"/>
      <c r="GJ62" s="8"/>
      <c r="GK62" s="8"/>
      <c r="GL62" s="8"/>
      <c r="GM62" s="8"/>
      <c r="GN62" s="8"/>
      <c r="GO62" s="8"/>
      <c r="GP62" s="8"/>
    </row>
    <row r="63" spans="1:198" ht="18.75" customHeight="1" x14ac:dyDescent="0.25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175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176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52"/>
      <c r="AP63" s="167" t="s">
        <v>7</v>
      </c>
      <c r="AQ63" s="167"/>
      <c r="AR63" s="167" t="s">
        <v>7</v>
      </c>
      <c r="AS63" s="52"/>
      <c r="AT63" s="52"/>
      <c r="AU63" s="52"/>
      <c r="AV63" s="52"/>
      <c r="AX63" s="52"/>
      <c r="AY63" s="52"/>
      <c r="AZ63" s="52"/>
      <c r="BA63" s="52"/>
      <c r="BB63" s="52"/>
      <c r="BC63" s="52"/>
      <c r="BD63" s="52"/>
      <c r="BE63" s="52"/>
      <c r="BF63" s="52"/>
      <c r="BG63" s="52"/>
      <c r="BH63" s="52"/>
      <c r="BI63" s="52"/>
      <c r="BJ63" s="52"/>
      <c r="BK63" s="52"/>
      <c r="BL63" s="52"/>
      <c r="BM63" s="52"/>
      <c r="BN63" s="52"/>
      <c r="BO63" s="52"/>
      <c r="BP63" s="52"/>
      <c r="BQ63" s="52"/>
      <c r="BR63" s="52"/>
      <c r="BS63" s="52"/>
      <c r="BT63" s="52"/>
      <c r="BU63" s="52"/>
      <c r="BV63" s="52"/>
      <c r="BW63" s="52"/>
      <c r="BX63" s="52"/>
      <c r="BY63" s="52"/>
      <c r="BZ63" s="52"/>
      <c r="CA63" s="140">
        <f t="shared" si="1"/>
        <v>44624</v>
      </c>
      <c r="CB63" s="20" t="s">
        <v>419</v>
      </c>
      <c r="CC63" s="52"/>
      <c r="CD63" s="139">
        <f t="shared" si="2"/>
        <v>44683</v>
      </c>
      <c r="CE63" s="145" t="s">
        <v>136</v>
      </c>
      <c r="CF63" s="52"/>
      <c r="CG63" s="52"/>
      <c r="CH63" s="52"/>
      <c r="CI63" s="52"/>
      <c r="CJ63" s="39"/>
      <c r="CK63" s="40"/>
      <c r="CL63" s="52"/>
      <c r="CM63" s="52"/>
      <c r="CN63" s="52"/>
      <c r="CO63" s="52"/>
      <c r="CP63" s="52"/>
      <c r="CQ63" s="52"/>
      <c r="CR63" s="52"/>
      <c r="CS63" s="52"/>
      <c r="CT63" s="52"/>
      <c r="CU63" s="52"/>
      <c r="CV63" s="52"/>
      <c r="CW63" s="52"/>
      <c r="CX63" s="52"/>
      <c r="CY63" s="52"/>
      <c r="CZ63" s="52"/>
      <c r="DA63" s="140"/>
      <c r="DB63" s="20"/>
      <c r="DC63" s="8"/>
      <c r="DD63" s="8"/>
      <c r="DE63" s="8"/>
      <c r="DF63" s="8"/>
      <c r="DG63" s="8"/>
      <c r="DH63" s="8"/>
      <c r="DI63" s="8"/>
      <c r="DJ63" s="8"/>
      <c r="DK63" s="8"/>
      <c r="DL63" s="8"/>
      <c r="DM63" s="8"/>
      <c r="DN63" s="8"/>
      <c r="DO63" s="8"/>
      <c r="DP63" s="8"/>
      <c r="DQ63" s="8"/>
      <c r="DR63" s="8"/>
      <c r="DS63" s="8"/>
      <c r="DT63" s="8"/>
      <c r="DU63" s="8"/>
      <c r="DV63" s="8"/>
      <c r="DW63" s="8"/>
      <c r="DX63" s="8"/>
      <c r="DY63" s="8"/>
      <c r="DZ63" s="8"/>
      <c r="EA63" s="8"/>
      <c r="EB63" s="8"/>
      <c r="EC63" s="8"/>
      <c r="ED63" s="8"/>
      <c r="EE63" s="8"/>
      <c r="EF63" s="8"/>
      <c r="EG63" s="8"/>
      <c r="EH63" s="8"/>
      <c r="EI63" s="8"/>
      <c r="EJ63" s="8"/>
      <c r="EK63" s="8"/>
      <c r="EL63" s="8"/>
      <c r="EM63" s="8"/>
      <c r="EN63" s="8"/>
      <c r="EO63" s="8"/>
      <c r="EP63" s="8"/>
      <c r="EQ63" s="8"/>
      <c r="ER63" s="8"/>
      <c r="ES63" s="8"/>
      <c r="ET63" s="8"/>
      <c r="EU63" s="8"/>
      <c r="EV63" s="8"/>
      <c r="EW63" s="8"/>
      <c r="EX63" s="8"/>
      <c r="EY63" s="8"/>
      <c r="EZ63" s="8"/>
      <c r="FA63" s="8"/>
      <c r="FB63" s="8"/>
      <c r="FC63" s="8"/>
      <c r="FD63" s="8"/>
      <c r="FE63" s="8"/>
      <c r="FF63" s="8"/>
      <c r="FG63" s="8"/>
      <c r="FH63" s="8"/>
      <c r="FI63" s="8"/>
      <c r="FJ63" s="8"/>
      <c r="FK63" s="8"/>
      <c r="FL63" s="8"/>
      <c r="FM63" s="8"/>
      <c r="FN63" s="8"/>
      <c r="FO63" s="8"/>
      <c r="FP63" s="8"/>
      <c r="FQ63" s="8"/>
      <c r="FR63" s="8"/>
      <c r="FS63" s="8"/>
      <c r="FT63" s="8"/>
      <c r="FU63" s="8"/>
      <c r="FV63" s="8"/>
      <c r="FW63" s="8"/>
      <c r="FX63" s="8"/>
      <c r="FY63" s="8"/>
      <c r="FZ63" s="8"/>
      <c r="GA63" s="8"/>
      <c r="GB63" s="8"/>
      <c r="GC63" s="8"/>
      <c r="GD63" s="8"/>
      <c r="GE63" s="8"/>
      <c r="GF63" s="8"/>
      <c r="GG63" s="8"/>
      <c r="GH63" s="8"/>
      <c r="GI63" s="8"/>
      <c r="GJ63" s="8"/>
      <c r="GK63" s="8"/>
      <c r="GL63" s="8"/>
      <c r="GM63" s="8"/>
      <c r="GN63" s="8"/>
      <c r="GO63" s="8"/>
      <c r="GP63" s="8"/>
    </row>
    <row r="64" spans="1:198" ht="18.75" customHeight="1" x14ac:dyDescent="0.3">
      <c r="A64" s="8"/>
      <c r="B64" s="8"/>
      <c r="C64" s="8"/>
      <c r="D64" s="8"/>
      <c r="E64" s="8"/>
      <c r="F64" s="8"/>
      <c r="G64" s="8"/>
      <c r="H64" s="8"/>
      <c r="I64" s="8"/>
      <c r="J64" s="8"/>
      <c r="K64" s="8">
        <f>K62+1</f>
        <v>12</v>
      </c>
      <c r="L64" s="227"/>
      <c r="M64" s="228"/>
      <c r="N64" s="228"/>
      <c r="O64" s="228"/>
      <c r="P64" s="228"/>
      <c r="Q64" s="228"/>
      <c r="R64" s="237"/>
      <c r="S64" s="237"/>
      <c r="T64" s="237"/>
      <c r="U64" s="240"/>
      <c r="V64" s="240"/>
      <c r="W64" s="240"/>
      <c r="X64" s="240"/>
      <c r="Y64" s="240"/>
      <c r="Z64" s="241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52"/>
      <c r="AP64" s="167">
        <f>MONTH(U64)</f>
        <v>1</v>
      </c>
      <c r="AQ64" s="168">
        <f>DAY(U64)</f>
        <v>0</v>
      </c>
      <c r="AR64" s="167">
        <f>AP64*100+AQ64</f>
        <v>100</v>
      </c>
      <c r="AS64" s="52"/>
      <c r="AT64" s="52"/>
      <c r="AU64" s="52"/>
      <c r="AV64" s="52"/>
      <c r="AX64" s="52"/>
      <c r="AY64" s="52"/>
      <c r="AZ64" s="52"/>
      <c r="BA64" s="52"/>
      <c r="BB64" s="52"/>
      <c r="BC64" s="52"/>
      <c r="BD64" s="52"/>
      <c r="BE64" s="52"/>
      <c r="BF64" s="52"/>
      <c r="BG64" s="52"/>
      <c r="BH64" s="52"/>
      <c r="BI64" s="52"/>
      <c r="BJ64" s="52"/>
      <c r="BK64" s="52"/>
      <c r="BL64" s="52"/>
      <c r="BM64" s="52"/>
      <c r="BN64" s="52"/>
      <c r="BO64" s="52"/>
      <c r="BP64" s="52"/>
      <c r="BQ64" s="52"/>
      <c r="BR64" s="52"/>
      <c r="BS64" s="52"/>
      <c r="BT64" s="52"/>
      <c r="BU64" s="52"/>
      <c r="BV64" s="52"/>
      <c r="BW64" s="52"/>
      <c r="BX64" s="52"/>
      <c r="BY64" s="52"/>
      <c r="BZ64" s="52"/>
      <c r="CA64" s="140">
        <f t="shared" si="1"/>
        <v>44625</v>
      </c>
      <c r="CB64" s="20" t="s">
        <v>544</v>
      </c>
      <c r="CC64" s="52"/>
      <c r="CD64" s="139">
        <f t="shared" si="2"/>
        <v>44684</v>
      </c>
      <c r="CE64" s="145" t="s">
        <v>137</v>
      </c>
      <c r="CF64" s="52"/>
      <c r="CG64" s="52"/>
      <c r="CH64" s="52"/>
      <c r="CI64" s="52"/>
      <c r="CJ64" s="39"/>
      <c r="CK64" s="40"/>
      <c r="CL64" s="52"/>
      <c r="CM64" s="52"/>
      <c r="CN64" s="52"/>
      <c r="CO64" s="52"/>
      <c r="CP64" s="52"/>
      <c r="CQ64" s="52"/>
      <c r="CR64" s="52"/>
      <c r="CS64" s="52"/>
      <c r="CT64" s="52"/>
      <c r="CU64" s="52"/>
      <c r="CV64" s="52"/>
      <c r="CW64" s="52"/>
      <c r="CX64" s="52"/>
      <c r="CY64" s="52"/>
      <c r="CZ64" s="52"/>
      <c r="DA64" s="140"/>
      <c r="DB64" s="20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W64" s="8"/>
      <c r="DX64" s="8"/>
      <c r="DY64" s="8"/>
      <c r="DZ64" s="8"/>
      <c r="EA64" s="8"/>
      <c r="EB64" s="8"/>
      <c r="EC64" s="8"/>
      <c r="ED64" s="8"/>
      <c r="EE64" s="8"/>
      <c r="EF64" s="8"/>
      <c r="EG64" s="8"/>
      <c r="EH64" s="8"/>
      <c r="EI64" s="8"/>
      <c r="EJ64" s="8"/>
      <c r="EK64" s="8"/>
      <c r="EL64" s="8"/>
      <c r="EM64" s="8"/>
      <c r="EN64" s="8"/>
      <c r="EO64" s="8"/>
      <c r="EP64" s="8"/>
      <c r="EQ64" s="8"/>
      <c r="ER64" s="8"/>
      <c r="ES64" s="8"/>
      <c r="ET64" s="8"/>
      <c r="EU64" s="8"/>
      <c r="EV64" s="8"/>
      <c r="EW64" s="8"/>
      <c r="EX64" s="8"/>
      <c r="EY64" s="8"/>
      <c r="EZ64" s="8"/>
      <c r="FA64" s="8"/>
      <c r="FB64" s="8"/>
      <c r="FC64" s="8"/>
      <c r="FD64" s="8"/>
      <c r="FE64" s="8"/>
      <c r="FF64" s="8"/>
      <c r="FG64" s="8"/>
      <c r="FH64" s="8"/>
      <c r="FI64" s="8"/>
      <c r="FJ64" s="8"/>
      <c r="FK64" s="8"/>
      <c r="FL64" s="8"/>
      <c r="FM64" s="8"/>
      <c r="FN64" s="8"/>
      <c r="FO64" s="8"/>
      <c r="FP64" s="8"/>
      <c r="FQ64" s="8"/>
      <c r="FR64" s="8"/>
      <c r="FS64" s="8"/>
      <c r="FT64" s="8"/>
      <c r="FU64" s="8"/>
      <c r="FV64" s="8"/>
      <c r="FW64" s="8"/>
      <c r="FX64" s="8"/>
      <c r="FY64" s="8"/>
      <c r="FZ64" s="8"/>
      <c r="GA64" s="8"/>
      <c r="GB64" s="8"/>
      <c r="GC64" s="8"/>
      <c r="GD64" s="8"/>
      <c r="GE64" s="8"/>
      <c r="GF64" s="8"/>
      <c r="GG64" s="8"/>
      <c r="GH64" s="8"/>
      <c r="GI64" s="8"/>
      <c r="GJ64" s="8"/>
      <c r="GK64" s="8"/>
      <c r="GL64" s="8"/>
      <c r="GM64" s="8"/>
      <c r="GN64" s="8"/>
      <c r="GO64" s="8"/>
      <c r="GP64" s="8"/>
    </row>
    <row r="65" spans="1:198" ht="18.75" customHeight="1" x14ac:dyDescent="0.25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175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176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52"/>
      <c r="AP65" s="167" t="s">
        <v>7</v>
      </c>
      <c r="AQ65" s="167"/>
      <c r="AR65" s="167" t="s">
        <v>7</v>
      </c>
      <c r="AS65" s="52"/>
      <c r="AT65" s="52"/>
      <c r="AU65" s="52"/>
      <c r="AV65" s="52"/>
      <c r="AX65" s="52"/>
      <c r="AY65" s="52"/>
      <c r="AZ65" s="52"/>
      <c r="BA65" s="52"/>
      <c r="BB65" s="52"/>
      <c r="BC65" s="52"/>
      <c r="BD65" s="52"/>
      <c r="BE65" s="52"/>
      <c r="BF65" s="52"/>
      <c r="BG65" s="52"/>
      <c r="BH65" s="52"/>
      <c r="BI65" s="52"/>
      <c r="BJ65" s="52"/>
      <c r="BK65" s="52"/>
      <c r="BL65" s="52"/>
      <c r="BM65" s="52"/>
      <c r="BN65" s="52"/>
      <c r="BO65" s="52"/>
      <c r="BP65" s="52"/>
      <c r="BQ65" s="52"/>
      <c r="BR65" s="52"/>
      <c r="BS65" s="52"/>
      <c r="BT65" s="52"/>
      <c r="BU65" s="52"/>
      <c r="BV65" s="52"/>
      <c r="BW65" s="52"/>
      <c r="BX65" s="52"/>
      <c r="BY65" s="52"/>
      <c r="BZ65" s="52"/>
      <c r="CA65" s="140">
        <f t="shared" si="1"/>
        <v>44626</v>
      </c>
      <c r="CB65" s="20" t="s">
        <v>420</v>
      </c>
      <c r="CC65" s="52"/>
      <c r="CD65" s="139">
        <f t="shared" si="2"/>
        <v>44685</v>
      </c>
      <c r="CE65" s="145" t="s">
        <v>138</v>
      </c>
      <c r="CF65" s="52"/>
      <c r="CG65" s="52"/>
      <c r="CH65" s="52"/>
      <c r="CI65" s="52"/>
      <c r="CJ65" s="39"/>
      <c r="CK65" s="40"/>
      <c r="CL65" s="52"/>
      <c r="CM65" s="52"/>
      <c r="CN65" s="52"/>
      <c r="CO65" s="52"/>
      <c r="CP65" s="52"/>
      <c r="CQ65" s="52"/>
      <c r="CR65" s="52"/>
      <c r="CS65" s="52"/>
      <c r="CT65" s="52"/>
      <c r="CU65" s="52"/>
      <c r="CV65" s="52"/>
      <c r="CW65" s="52"/>
      <c r="CX65" s="52"/>
      <c r="CY65" s="52"/>
      <c r="CZ65" s="52"/>
      <c r="DA65" s="140"/>
      <c r="DB65" s="20"/>
      <c r="DC65" s="8"/>
      <c r="DD65" s="8"/>
      <c r="DE65" s="8"/>
      <c r="DF65" s="8"/>
      <c r="DG65" s="8"/>
      <c r="DH65" s="8"/>
      <c r="DI65" s="8"/>
      <c r="DJ65" s="8"/>
      <c r="DK65" s="8"/>
      <c r="DL65" s="8"/>
      <c r="DM65" s="8"/>
      <c r="DN65" s="8"/>
      <c r="DO65" s="8"/>
      <c r="DP65" s="8"/>
      <c r="DQ65" s="8"/>
      <c r="DR65" s="8"/>
      <c r="DS65" s="8"/>
      <c r="DT65" s="8"/>
      <c r="DU65" s="8"/>
      <c r="DV65" s="8"/>
      <c r="DW65" s="8"/>
      <c r="DX65" s="8"/>
      <c r="DY65" s="8"/>
      <c r="DZ65" s="8"/>
      <c r="EA65" s="8"/>
      <c r="EB65" s="8"/>
      <c r="EC65" s="8"/>
      <c r="ED65" s="8"/>
      <c r="EE65" s="8"/>
      <c r="EF65" s="8"/>
      <c r="EG65" s="8"/>
      <c r="EH65" s="8"/>
      <c r="EI65" s="8"/>
      <c r="EJ65" s="8"/>
      <c r="EK65" s="8"/>
      <c r="EL65" s="8"/>
      <c r="EM65" s="8"/>
      <c r="EN65" s="8"/>
      <c r="EO65" s="8"/>
      <c r="EP65" s="8"/>
      <c r="EQ65" s="8"/>
      <c r="ER65" s="8"/>
      <c r="ES65" s="8"/>
      <c r="ET65" s="8"/>
      <c r="EU65" s="8"/>
      <c r="EV65" s="8"/>
      <c r="EW65" s="8"/>
      <c r="EX65" s="8"/>
      <c r="EY65" s="8"/>
      <c r="EZ65" s="8"/>
      <c r="FA65" s="8"/>
      <c r="FB65" s="8"/>
      <c r="FC65" s="8"/>
      <c r="FD65" s="8"/>
      <c r="FE65" s="8"/>
      <c r="FF65" s="8"/>
      <c r="FG65" s="8"/>
      <c r="FH65" s="8"/>
      <c r="FI65" s="8"/>
      <c r="FJ65" s="8"/>
      <c r="FK65" s="8"/>
      <c r="FL65" s="8"/>
      <c r="FM65" s="8"/>
      <c r="FN65" s="8"/>
      <c r="FO65" s="8"/>
      <c r="FP65" s="8"/>
      <c r="FQ65" s="8"/>
      <c r="FR65" s="8"/>
      <c r="FS65" s="8"/>
      <c r="FT65" s="8"/>
      <c r="FU65" s="8"/>
      <c r="FV65" s="8"/>
      <c r="FW65" s="8"/>
      <c r="FX65" s="8"/>
      <c r="FY65" s="8"/>
      <c r="FZ65" s="8"/>
      <c r="GA65" s="8"/>
      <c r="GB65" s="8"/>
      <c r="GC65" s="8"/>
      <c r="GD65" s="8"/>
      <c r="GE65" s="8"/>
      <c r="GF65" s="8"/>
      <c r="GG65" s="8"/>
      <c r="GH65" s="8"/>
      <c r="GI65" s="8"/>
      <c r="GJ65" s="8"/>
      <c r="GK65" s="8"/>
      <c r="GL65" s="8"/>
      <c r="GM65" s="8"/>
      <c r="GN65" s="8"/>
      <c r="GO65" s="8"/>
      <c r="GP65" s="8"/>
    </row>
    <row r="66" spans="1:198" ht="18.75" customHeight="1" x14ac:dyDescent="0.3">
      <c r="A66" s="8"/>
      <c r="B66" s="8"/>
      <c r="C66" s="8"/>
      <c r="D66" s="8"/>
      <c r="E66" s="8"/>
      <c r="F66" s="8"/>
      <c r="G66" s="8"/>
      <c r="H66" s="8"/>
      <c r="I66" s="8"/>
      <c r="J66" s="8"/>
      <c r="K66" s="8">
        <f>K64+1</f>
        <v>13</v>
      </c>
      <c r="L66" s="227"/>
      <c r="M66" s="228"/>
      <c r="N66" s="228"/>
      <c r="O66" s="228"/>
      <c r="P66" s="228"/>
      <c r="Q66" s="228"/>
      <c r="R66" s="237"/>
      <c r="S66" s="237"/>
      <c r="T66" s="237"/>
      <c r="U66" s="240" t="s">
        <v>7</v>
      </c>
      <c r="V66" s="240"/>
      <c r="W66" s="240"/>
      <c r="X66" s="240"/>
      <c r="Y66" s="240"/>
      <c r="Z66" s="241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52"/>
      <c r="AP66" s="167" t="e">
        <f>MONTH(U66)</f>
        <v>#VALUE!</v>
      </c>
      <c r="AQ66" s="168" t="e">
        <f>DAY(U66)</f>
        <v>#VALUE!</v>
      </c>
      <c r="AR66" s="167" t="e">
        <f>AP66*100+AQ66</f>
        <v>#VALUE!</v>
      </c>
      <c r="AS66" s="52"/>
      <c r="AT66" s="52"/>
      <c r="AU66" s="52"/>
      <c r="AV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  <c r="BK66" s="52"/>
      <c r="BL66" s="52"/>
      <c r="BM66" s="52"/>
      <c r="BN66" s="52"/>
      <c r="BO66" s="52"/>
      <c r="BP66" s="52"/>
      <c r="BQ66" s="52"/>
      <c r="BR66" s="52"/>
      <c r="BS66" s="52"/>
      <c r="BT66" s="52"/>
      <c r="BU66" s="52"/>
      <c r="BV66" s="52"/>
      <c r="BW66" s="52"/>
      <c r="BX66" s="52"/>
      <c r="BY66" s="52"/>
      <c r="BZ66" s="52"/>
      <c r="CA66" s="140">
        <f t="shared" si="1"/>
        <v>44627</v>
      </c>
      <c r="CB66" s="20" t="s">
        <v>421</v>
      </c>
      <c r="CC66" s="52"/>
      <c r="CD66" s="139">
        <f t="shared" si="2"/>
        <v>44686</v>
      </c>
      <c r="CE66" s="145" t="s">
        <v>139</v>
      </c>
      <c r="CF66" s="52"/>
      <c r="CG66" s="52"/>
      <c r="CH66" s="52"/>
      <c r="CI66" s="52"/>
      <c r="CJ66" s="39"/>
      <c r="CK66" s="40"/>
      <c r="CL66" s="52"/>
      <c r="CM66" s="52"/>
      <c r="CN66" s="52"/>
      <c r="CO66" s="52"/>
      <c r="CP66" s="52"/>
      <c r="CQ66" s="52"/>
      <c r="CR66" s="52"/>
      <c r="CS66" s="52"/>
      <c r="CT66" s="52"/>
      <c r="CU66" s="52"/>
      <c r="CV66" s="52"/>
      <c r="CW66" s="52"/>
      <c r="CX66" s="52"/>
      <c r="CY66" s="52"/>
      <c r="CZ66" s="52"/>
      <c r="DA66" s="140"/>
      <c r="DB66" s="20"/>
      <c r="DC66" s="8"/>
      <c r="DD66" s="8"/>
      <c r="DE66" s="8"/>
      <c r="DF66" s="8"/>
      <c r="DG66" s="8"/>
      <c r="DH66" s="8"/>
      <c r="DI66" s="8"/>
      <c r="DJ66" s="8"/>
      <c r="DK66" s="8"/>
      <c r="DL66" s="8"/>
      <c r="DM66" s="8"/>
      <c r="DN66" s="8"/>
      <c r="DO66" s="8"/>
      <c r="DP66" s="8"/>
      <c r="DQ66" s="8"/>
      <c r="DR66" s="8"/>
      <c r="DS66" s="8"/>
      <c r="DT66" s="8"/>
      <c r="DU66" s="8"/>
      <c r="DV66" s="8"/>
      <c r="DW66" s="8"/>
      <c r="DX66" s="8"/>
      <c r="DY66" s="8"/>
      <c r="DZ66" s="8"/>
      <c r="EA66" s="8"/>
      <c r="EB66" s="8"/>
      <c r="EC66" s="8"/>
      <c r="ED66" s="8"/>
      <c r="EE66" s="8"/>
      <c r="EF66" s="8"/>
      <c r="EG66" s="8"/>
      <c r="EH66" s="8"/>
      <c r="EI66" s="8"/>
      <c r="EJ66" s="8"/>
      <c r="EK66" s="8"/>
      <c r="EL66" s="8"/>
      <c r="EM66" s="8"/>
      <c r="EN66" s="8"/>
      <c r="EO66" s="8"/>
      <c r="EP66" s="8"/>
      <c r="EQ66" s="8"/>
      <c r="ER66" s="8"/>
      <c r="ES66" s="8"/>
      <c r="ET66" s="8"/>
      <c r="EU66" s="8"/>
      <c r="EV66" s="8"/>
      <c r="EW66" s="8"/>
      <c r="EX66" s="8"/>
      <c r="EY66" s="8"/>
      <c r="EZ66" s="8"/>
      <c r="FA66" s="8"/>
      <c r="FB66" s="8"/>
      <c r="FC66" s="8"/>
      <c r="FD66" s="8"/>
      <c r="FE66" s="8"/>
      <c r="FF66" s="8"/>
      <c r="FG66" s="8"/>
      <c r="FH66" s="8"/>
      <c r="FI66" s="8"/>
      <c r="FJ66" s="8"/>
      <c r="FK66" s="8"/>
      <c r="FL66" s="8"/>
      <c r="FM66" s="8"/>
      <c r="FN66" s="8"/>
      <c r="FO66" s="8"/>
      <c r="FP66" s="8"/>
      <c r="FQ66" s="8"/>
      <c r="FR66" s="8"/>
      <c r="FS66" s="8"/>
      <c r="FT66" s="8"/>
      <c r="FU66" s="8"/>
      <c r="FV66" s="8"/>
      <c r="FW66" s="8"/>
      <c r="FX66" s="8"/>
      <c r="FY66" s="8"/>
      <c r="FZ66" s="8"/>
      <c r="GA66" s="8"/>
      <c r="GB66" s="8"/>
      <c r="GC66" s="8"/>
      <c r="GD66" s="8"/>
      <c r="GE66" s="8"/>
      <c r="GF66" s="8"/>
      <c r="GG66" s="8"/>
      <c r="GH66" s="8"/>
      <c r="GI66" s="8"/>
      <c r="GJ66" s="8"/>
      <c r="GK66" s="8"/>
      <c r="GL66" s="8"/>
      <c r="GM66" s="8"/>
      <c r="GN66" s="8"/>
      <c r="GO66" s="8"/>
      <c r="GP66" s="8"/>
    </row>
    <row r="67" spans="1:198" ht="18.75" customHeight="1" x14ac:dyDescent="0.25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175"/>
      <c r="M67" s="8"/>
      <c r="N67" s="8"/>
      <c r="O67" s="8"/>
      <c r="P67" s="8"/>
      <c r="Q67" s="8"/>
      <c r="R67" s="8"/>
      <c r="S67" s="8"/>
      <c r="T67" s="8"/>
      <c r="U67" s="8" t="s">
        <v>7</v>
      </c>
      <c r="V67" s="8"/>
      <c r="W67" s="8"/>
      <c r="X67" s="8"/>
      <c r="Y67" s="8"/>
      <c r="Z67" s="176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52"/>
      <c r="AP67" s="167" t="s">
        <v>7</v>
      </c>
      <c r="AQ67" s="167"/>
      <c r="AR67" s="167" t="s">
        <v>7</v>
      </c>
      <c r="AS67" s="52"/>
      <c r="AT67" s="52"/>
      <c r="AU67" s="52"/>
      <c r="AV67" s="52"/>
      <c r="AX67" s="52"/>
      <c r="AY67" s="52"/>
      <c r="AZ67" s="52"/>
      <c r="BA67" s="52"/>
      <c r="BB67" s="52"/>
      <c r="BC67" s="52"/>
      <c r="BD67" s="52"/>
      <c r="BE67" s="52"/>
      <c r="BF67" s="52"/>
      <c r="BG67" s="52"/>
      <c r="BH67" s="52"/>
      <c r="BI67" s="52"/>
      <c r="BJ67" s="52"/>
      <c r="BK67" s="52"/>
      <c r="BL67" s="52"/>
      <c r="BM67" s="52"/>
      <c r="BN67" s="52"/>
      <c r="BO67" s="52"/>
      <c r="BP67" s="52"/>
      <c r="BQ67" s="52"/>
      <c r="BR67" s="52"/>
      <c r="BS67" s="52"/>
      <c r="BT67" s="52"/>
      <c r="BU67" s="52"/>
      <c r="BV67" s="52"/>
      <c r="BW67" s="52"/>
      <c r="BX67" s="52"/>
      <c r="BY67" s="52"/>
      <c r="BZ67" s="52"/>
      <c r="CA67" s="140">
        <f t="shared" ref="CA67:CA130" si="65">CA66+1</f>
        <v>44628</v>
      </c>
      <c r="CB67" s="20" t="s">
        <v>422</v>
      </c>
      <c r="CC67" s="52"/>
      <c r="CD67" s="139">
        <f t="shared" ref="CD67:CD130" si="66">CD66+1</f>
        <v>44687</v>
      </c>
      <c r="CE67" s="145" t="s">
        <v>140</v>
      </c>
      <c r="CF67" s="52"/>
      <c r="CG67" s="52"/>
      <c r="CH67" s="52"/>
      <c r="CI67" s="52"/>
      <c r="CJ67" s="39"/>
      <c r="CK67" s="40"/>
      <c r="CL67" s="52"/>
      <c r="CM67" s="52"/>
      <c r="CN67" s="52"/>
      <c r="CO67" s="52"/>
      <c r="CP67" s="52"/>
      <c r="CQ67" s="52"/>
      <c r="CR67" s="52"/>
      <c r="CS67" s="52"/>
      <c r="CT67" s="52"/>
      <c r="CU67" s="52"/>
      <c r="CV67" s="52"/>
      <c r="CW67" s="52"/>
      <c r="CX67" s="52"/>
      <c r="CY67" s="52"/>
      <c r="CZ67" s="52"/>
      <c r="DA67" s="140"/>
      <c r="DB67" s="20"/>
      <c r="DC67" s="8"/>
      <c r="DD67" s="8"/>
      <c r="DE67" s="8"/>
      <c r="DF67" s="8"/>
      <c r="DG67" s="8"/>
      <c r="DH67" s="8"/>
      <c r="DI67" s="8"/>
      <c r="DJ67" s="8"/>
      <c r="DK67" s="8"/>
      <c r="DL67" s="8"/>
      <c r="DM67" s="8"/>
      <c r="DN67" s="8"/>
      <c r="DO67" s="8"/>
      <c r="DP67" s="8"/>
      <c r="DQ67" s="8"/>
      <c r="DR67" s="8"/>
      <c r="DS67" s="8"/>
      <c r="DT67" s="8"/>
      <c r="DU67" s="8"/>
      <c r="DV67" s="8"/>
      <c r="DW67" s="8"/>
      <c r="DX67" s="8"/>
      <c r="DY67" s="8"/>
      <c r="DZ67" s="8"/>
      <c r="EA67" s="8"/>
      <c r="EB67" s="8"/>
      <c r="EC67" s="8"/>
      <c r="ED67" s="8"/>
      <c r="EE67" s="8"/>
      <c r="EF67" s="8"/>
      <c r="EG67" s="8"/>
      <c r="EH67" s="8"/>
      <c r="EI67" s="8"/>
      <c r="EJ67" s="8"/>
      <c r="EK67" s="8"/>
      <c r="EL67" s="8"/>
      <c r="EM67" s="8"/>
      <c r="EN67" s="8"/>
      <c r="EO67" s="8"/>
      <c r="EP67" s="8"/>
      <c r="EQ67" s="8"/>
      <c r="ER67" s="8"/>
      <c r="ES67" s="8"/>
      <c r="ET67" s="8"/>
      <c r="EU67" s="8"/>
      <c r="EV67" s="8"/>
      <c r="EW67" s="8"/>
      <c r="EX67" s="8"/>
      <c r="EY67" s="8"/>
      <c r="EZ67" s="8"/>
      <c r="FA67" s="8"/>
      <c r="FB67" s="8"/>
      <c r="FC67" s="8"/>
      <c r="FD67" s="8"/>
      <c r="FE67" s="8"/>
      <c r="FF67" s="8"/>
      <c r="FG67" s="8"/>
      <c r="FH67" s="8"/>
      <c r="FI67" s="8"/>
      <c r="FJ67" s="8"/>
      <c r="FK67" s="8"/>
      <c r="FL67" s="8"/>
      <c r="FM67" s="8"/>
      <c r="FN67" s="8"/>
      <c r="FO67" s="8"/>
      <c r="FP67" s="8"/>
      <c r="FQ67" s="8"/>
      <c r="FR67" s="8"/>
      <c r="FS67" s="8"/>
      <c r="FT67" s="8"/>
      <c r="FU67" s="8"/>
      <c r="FV67" s="8"/>
      <c r="FW67" s="8"/>
      <c r="FX67" s="8"/>
      <c r="FY67" s="8"/>
      <c r="FZ67" s="8"/>
      <c r="GA67" s="8"/>
      <c r="GB67" s="8"/>
      <c r="GC67" s="8"/>
      <c r="GD67" s="8"/>
      <c r="GE67" s="8"/>
      <c r="GF67" s="8"/>
      <c r="GG67" s="8"/>
      <c r="GH67" s="8"/>
      <c r="GI67" s="8"/>
      <c r="GJ67" s="8"/>
      <c r="GK67" s="8"/>
      <c r="GL67" s="8"/>
      <c r="GM67" s="8"/>
      <c r="GN67" s="8"/>
      <c r="GO67" s="8"/>
      <c r="GP67" s="8"/>
    </row>
    <row r="68" spans="1:198" ht="18.75" customHeight="1" x14ac:dyDescent="0.3">
      <c r="A68" s="8"/>
      <c r="B68" s="8"/>
      <c r="C68" s="8"/>
      <c r="D68" s="8"/>
      <c r="E68" s="8"/>
      <c r="F68" s="8"/>
      <c r="G68" s="8"/>
      <c r="H68" s="8"/>
      <c r="I68" s="8"/>
      <c r="J68" s="8"/>
      <c r="K68" s="8">
        <f>K66+1</f>
        <v>14</v>
      </c>
      <c r="L68" s="227"/>
      <c r="M68" s="228"/>
      <c r="N68" s="228"/>
      <c r="O68" s="228"/>
      <c r="P68" s="228"/>
      <c r="Q68" s="228"/>
      <c r="R68" s="237"/>
      <c r="S68" s="237"/>
      <c r="T68" s="237"/>
      <c r="U68" s="240" t="s">
        <v>7</v>
      </c>
      <c r="V68" s="240"/>
      <c r="W68" s="240"/>
      <c r="X68" s="240"/>
      <c r="Y68" s="240"/>
      <c r="Z68" s="241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52"/>
      <c r="AP68" s="167" t="e">
        <f>MONTH(U68)</f>
        <v>#VALUE!</v>
      </c>
      <c r="AQ68" s="168" t="e">
        <f>DAY(U68)</f>
        <v>#VALUE!</v>
      </c>
      <c r="AR68" s="167" t="e">
        <f>AP68*100+AQ68</f>
        <v>#VALUE!</v>
      </c>
      <c r="AS68" s="52"/>
      <c r="AT68" s="52"/>
      <c r="AU68" s="52"/>
      <c r="AV68" s="52"/>
      <c r="AX68" s="52"/>
      <c r="AY68" s="52"/>
      <c r="AZ68" s="52"/>
      <c r="BA68" s="52"/>
      <c r="BB68" s="52"/>
      <c r="BC68" s="52"/>
      <c r="BD68" s="52"/>
      <c r="BE68" s="52"/>
      <c r="BF68" s="52"/>
      <c r="BG68" s="52"/>
      <c r="BH68" s="52"/>
      <c r="BI68" s="52"/>
      <c r="BJ68" s="52"/>
      <c r="BK68" s="52"/>
      <c r="BL68" s="52"/>
      <c r="BM68" s="52"/>
      <c r="BN68" s="52"/>
      <c r="BO68" s="52"/>
      <c r="BP68" s="52"/>
      <c r="BQ68" s="52"/>
      <c r="BR68" s="52"/>
      <c r="BS68" s="52"/>
      <c r="BT68" s="52"/>
      <c r="BU68" s="52"/>
      <c r="BV68" s="52"/>
      <c r="BW68" s="52"/>
      <c r="BX68" s="52"/>
      <c r="BY68" s="52"/>
      <c r="BZ68" s="52"/>
      <c r="CA68" s="140">
        <f t="shared" si="65"/>
        <v>44629</v>
      </c>
      <c r="CB68" s="20" t="s">
        <v>423</v>
      </c>
      <c r="CC68" s="52"/>
      <c r="CD68" s="139">
        <f t="shared" si="66"/>
        <v>44688</v>
      </c>
      <c r="CE68" s="145" t="s">
        <v>141</v>
      </c>
      <c r="CF68" s="52"/>
      <c r="CG68" s="52"/>
      <c r="CH68" s="52"/>
      <c r="CI68" s="52"/>
      <c r="CJ68" s="39"/>
      <c r="CK68" s="40"/>
      <c r="CL68" s="52"/>
      <c r="CM68" s="52"/>
      <c r="CN68" s="52"/>
      <c r="CO68" s="52"/>
      <c r="CP68" s="52"/>
      <c r="CQ68" s="52"/>
      <c r="CR68" s="52"/>
      <c r="CS68" s="52"/>
      <c r="CT68" s="52"/>
      <c r="CU68" s="52"/>
      <c r="CV68" s="52"/>
      <c r="CW68" s="52"/>
      <c r="CX68" s="52"/>
      <c r="CY68" s="52"/>
      <c r="CZ68" s="52"/>
      <c r="DA68" s="140"/>
      <c r="DB68" s="20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8"/>
      <c r="DT68" s="8"/>
      <c r="DU68" s="8"/>
      <c r="DV68" s="8"/>
      <c r="DW68" s="8"/>
      <c r="DX68" s="8"/>
      <c r="DY68" s="8"/>
      <c r="DZ68" s="8"/>
      <c r="EA68" s="8"/>
      <c r="EB68" s="8"/>
      <c r="EC68" s="8"/>
      <c r="ED68" s="8"/>
      <c r="EE68" s="8"/>
      <c r="EF68" s="8"/>
      <c r="EG68" s="8"/>
      <c r="EH68" s="8"/>
      <c r="EI68" s="8"/>
      <c r="EJ68" s="8"/>
      <c r="EK68" s="8"/>
      <c r="EL68" s="8"/>
      <c r="EM68" s="8"/>
      <c r="EN68" s="8"/>
      <c r="EO68" s="8"/>
      <c r="EP68" s="8"/>
      <c r="EQ68" s="8"/>
      <c r="ER68" s="8"/>
      <c r="ES68" s="8"/>
      <c r="ET68" s="8"/>
      <c r="EU68" s="8"/>
      <c r="EV68" s="8"/>
      <c r="EW68" s="8"/>
      <c r="EX68" s="8"/>
      <c r="EY68" s="8"/>
      <c r="EZ68" s="8"/>
      <c r="FA68" s="8"/>
      <c r="FB68" s="8"/>
      <c r="FC68" s="8"/>
      <c r="FD68" s="8"/>
      <c r="FE68" s="8"/>
      <c r="FF68" s="8"/>
      <c r="FG68" s="8"/>
      <c r="FH68" s="8"/>
      <c r="FI68" s="8"/>
      <c r="FJ68" s="8"/>
      <c r="FK68" s="8"/>
      <c r="FL68" s="8"/>
      <c r="FM68" s="8"/>
      <c r="FN68" s="8"/>
      <c r="FO68" s="8"/>
      <c r="FP68" s="8"/>
      <c r="FQ68" s="8"/>
      <c r="FR68" s="8"/>
      <c r="FS68" s="8"/>
      <c r="FT68" s="8"/>
      <c r="FU68" s="8"/>
      <c r="FV68" s="8"/>
      <c r="FW68" s="8"/>
      <c r="FX68" s="8"/>
      <c r="FY68" s="8"/>
      <c r="FZ68" s="8"/>
      <c r="GA68" s="8"/>
      <c r="GB68" s="8"/>
      <c r="GC68" s="8"/>
      <c r="GD68" s="8"/>
      <c r="GE68" s="8"/>
      <c r="GF68" s="8"/>
      <c r="GG68" s="8"/>
      <c r="GH68" s="8"/>
      <c r="GI68" s="8"/>
      <c r="GJ68" s="8"/>
      <c r="GK68" s="8"/>
      <c r="GL68" s="8"/>
      <c r="GM68" s="8"/>
      <c r="GN68" s="8"/>
      <c r="GO68" s="8"/>
      <c r="GP68" s="8"/>
    </row>
    <row r="69" spans="1:198" ht="18.75" customHeight="1" x14ac:dyDescent="0.25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175"/>
      <c r="M69" s="8"/>
      <c r="N69" s="8"/>
      <c r="O69" s="8"/>
      <c r="P69" s="8"/>
      <c r="Q69" s="8"/>
      <c r="R69" s="8"/>
      <c r="S69" s="8"/>
      <c r="T69" s="8"/>
      <c r="U69" s="8" t="s">
        <v>7</v>
      </c>
      <c r="V69" s="8"/>
      <c r="W69" s="8"/>
      <c r="X69" s="8"/>
      <c r="Y69" s="8"/>
      <c r="Z69" s="176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52"/>
      <c r="AP69" s="167" t="s">
        <v>7</v>
      </c>
      <c r="AQ69" s="167"/>
      <c r="AR69" s="167" t="s">
        <v>7</v>
      </c>
      <c r="AS69" s="52"/>
      <c r="AT69" s="52"/>
      <c r="AU69" s="52"/>
      <c r="AV69" s="52"/>
      <c r="AX69" s="52"/>
      <c r="AY69" s="52"/>
      <c r="AZ69" s="52"/>
      <c r="BA69" s="52"/>
      <c r="BB69" s="52"/>
      <c r="BC69" s="52"/>
      <c r="BD69" s="52"/>
      <c r="BE69" s="52"/>
      <c r="BF69" s="52"/>
      <c r="BG69" s="52"/>
      <c r="BH69" s="52"/>
      <c r="BI69" s="52"/>
      <c r="BJ69" s="52"/>
      <c r="BK69" s="52"/>
      <c r="BL69" s="52"/>
      <c r="BM69" s="52"/>
      <c r="BN69" s="52"/>
      <c r="BO69" s="52"/>
      <c r="BP69" s="52"/>
      <c r="BQ69" s="52"/>
      <c r="BR69" s="52"/>
      <c r="BS69" s="52"/>
      <c r="BT69" s="52"/>
      <c r="BU69" s="52"/>
      <c r="BV69" s="52"/>
      <c r="BW69" s="52"/>
      <c r="BX69" s="52"/>
      <c r="BY69" s="52"/>
      <c r="BZ69" s="52"/>
      <c r="CA69" s="140">
        <f t="shared" si="65"/>
        <v>44630</v>
      </c>
      <c r="CB69" s="20" t="s">
        <v>424</v>
      </c>
      <c r="CC69" s="52"/>
      <c r="CD69" s="139">
        <f t="shared" si="66"/>
        <v>44689</v>
      </c>
      <c r="CE69" s="145" t="s">
        <v>142</v>
      </c>
      <c r="CF69" s="52"/>
      <c r="CG69" s="52"/>
      <c r="CH69" s="52"/>
      <c r="CI69" s="52"/>
      <c r="CJ69" s="39"/>
      <c r="CK69" s="40"/>
      <c r="CL69" s="52"/>
      <c r="CM69" s="52"/>
      <c r="CN69" s="52"/>
      <c r="CO69" s="52"/>
      <c r="CP69" s="52"/>
      <c r="CQ69" s="52"/>
      <c r="CR69" s="52"/>
      <c r="CS69" s="52"/>
      <c r="CT69" s="52"/>
      <c r="CU69" s="52"/>
      <c r="CV69" s="52"/>
      <c r="CW69" s="52"/>
      <c r="CX69" s="52"/>
      <c r="CY69" s="52"/>
      <c r="CZ69" s="52"/>
      <c r="DA69" s="140"/>
      <c r="DB69" s="20"/>
      <c r="DC69" s="8"/>
      <c r="DD69" s="8"/>
      <c r="DE69" s="8"/>
      <c r="DF69" s="8"/>
      <c r="DG69" s="8"/>
      <c r="DH69" s="8"/>
      <c r="DI69" s="8"/>
      <c r="DJ69" s="8"/>
      <c r="DK69" s="8"/>
      <c r="DL69" s="8"/>
      <c r="DM69" s="8"/>
      <c r="DN69" s="8"/>
      <c r="DO69" s="8"/>
      <c r="DP69" s="8"/>
      <c r="DQ69" s="8"/>
      <c r="DR69" s="8"/>
      <c r="DS69" s="8"/>
      <c r="DT69" s="8"/>
      <c r="DU69" s="8"/>
      <c r="DV69" s="8"/>
      <c r="DW69" s="8"/>
      <c r="DX69" s="8"/>
      <c r="DY69" s="8"/>
      <c r="DZ69" s="8"/>
      <c r="EA69" s="8"/>
      <c r="EB69" s="8"/>
      <c r="EC69" s="8"/>
      <c r="ED69" s="8"/>
      <c r="EE69" s="8"/>
      <c r="EF69" s="8"/>
      <c r="EG69" s="8"/>
      <c r="EH69" s="8"/>
      <c r="EI69" s="8"/>
      <c r="EJ69" s="8"/>
      <c r="EK69" s="8"/>
      <c r="EL69" s="8"/>
      <c r="EM69" s="8"/>
      <c r="EN69" s="8"/>
      <c r="EO69" s="8"/>
      <c r="EP69" s="8"/>
      <c r="EQ69" s="8"/>
      <c r="ER69" s="8"/>
      <c r="ES69" s="8"/>
      <c r="ET69" s="8"/>
      <c r="EU69" s="8"/>
      <c r="EV69" s="8"/>
      <c r="EW69" s="8"/>
      <c r="EX69" s="8"/>
      <c r="EY69" s="8"/>
      <c r="EZ69" s="8"/>
      <c r="FA69" s="8"/>
      <c r="FB69" s="8"/>
      <c r="FC69" s="8"/>
      <c r="FD69" s="8"/>
      <c r="FE69" s="8"/>
      <c r="FF69" s="8"/>
      <c r="FG69" s="8"/>
      <c r="FH69" s="8"/>
      <c r="FI69" s="8"/>
      <c r="FJ69" s="8"/>
      <c r="FK69" s="8"/>
      <c r="FL69" s="8"/>
      <c r="FM69" s="8"/>
      <c r="FN69" s="8"/>
      <c r="FO69" s="8"/>
      <c r="FP69" s="8"/>
      <c r="FQ69" s="8"/>
      <c r="FR69" s="8"/>
      <c r="FS69" s="8"/>
      <c r="FT69" s="8"/>
      <c r="FU69" s="8"/>
      <c r="FV69" s="8"/>
      <c r="FW69" s="8"/>
      <c r="FX69" s="8"/>
      <c r="FY69" s="8"/>
      <c r="FZ69" s="8"/>
      <c r="GA69" s="8"/>
      <c r="GB69" s="8"/>
      <c r="GC69" s="8"/>
      <c r="GD69" s="8"/>
      <c r="GE69" s="8"/>
      <c r="GF69" s="8"/>
      <c r="GG69" s="8"/>
      <c r="GH69" s="8"/>
      <c r="GI69" s="8"/>
      <c r="GJ69" s="8"/>
      <c r="GK69" s="8"/>
      <c r="GL69" s="8"/>
      <c r="GM69" s="8"/>
      <c r="GN69" s="8"/>
      <c r="GO69" s="8"/>
      <c r="GP69" s="8"/>
    </row>
    <row r="70" spans="1:198" ht="18.75" customHeight="1" x14ac:dyDescent="0.3">
      <c r="A70" s="8"/>
      <c r="B70" s="8"/>
      <c r="C70" s="8"/>
      <c r="D70" s="8"/>
      <c r="E70" s="8"/>
      <c r="F70" s="8"/>
      <c r="G70" s="8"/>
      <c r="H70" s="8"/>
      <c r="I70" s="8"/>
      <c r="J70" s="8"/>
      <c r="K70" s="8">
        <f>K68+1</f>
        <v>15</v>
      </c>
      <c r="L70" s="227"/>
      <c r="M70" s="228"/>
      <c r="N70" s="228"/>
      <c r="O70" s="228"/>
      <c r="P70" s="228"/>
      <c r="Q70" s="228"/>
      <c r="R70" s="237"/>
      <c r="S70" s="237"/>
      <c r="T70" s="237"/>
      <c r="U70" s="240" t="s">
        <v>7</v>
      </c>
      <c r="V70" s="240"/>
      <c r="W70" s="240"/>
      <c r="X70" s="240"/>
      <c r="Y70" s="240"/>
      <c r="Z70" s="241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52"/>
      <c r="AP70" s="167" t="e">
        <f>MONTH(U70)</f>
        <v>#VALUE!</v>
      </c>
      <c r="AQ70" s="168" t="e">
        <f>DAY(U70)</f>
        <v>#VALUE!</v>
      </c>
      <c r="AR70" s="167" t="e">
        <f>AP70*100+AQ70</f>
        <v>#VALUE!</v>
      </c>
      <c r="AS70" s="52"/>
      <c r="AT70" s="52"/>
      <c r="AU70" s="52"/>
      <c r="AV70" s="52"/>
      <c r="AX70" s="52"/>
      <c r="AY70" s="52"/>
      <c r="AZ70" s="52"/>
      <c r="BA70" s="52"/>
      <c r="BB70" s="52"/>
      <c r="BC70" s="52"/>
      <c r="BD70" s="52"/>
      <c r="BE70" s="52"/>
      <c r="BF70" s="52"/>
      <c r="BG70" s="52"/>
      <c r="BH70" s="52"/>
      <c r="BI70" s="52"/>
      <c r="BJ70" s="52"/>
      <c r="BK70" s="52"/>
      <c r="BL70" s="52"/>
      <c r="BM70" s="52"/>
      <c r="BN70" s="52"/>
      <c r="BO70" s="52"/>
      <c r="BP70" s="52"/>
      <c r="BQ70" s="52"/>
      <c r="BR70" s="52"/>
      <c r="BS70" s="52"/>
      <c r="BT70" s="52"/>
      <c r="BU70" s="52"/>
      <c r="BV70" s="52"/>
      <c r="BW70" s="52"/>
      <c r="BX70" s="52"/>
      <c r="BY70" s="52"/>
      <c r="BZ70" s="52"/>
      <c r="CA70" s="140">
        <f t="shared" si="65"/>
        <v>44631</v>
      </c>
      <c r="CB70" s="20" t="s">
        <v>425</v>
      </c>
      <c r="CC70" s="52"/>
      <c r="CD70" s="139">
        <f t="shared" si="66"/>
        <v>44690</v>
      </c>
      <c r="CE70" s="145" t="s">
        <v>143</v>
      </c>
      <c r="CF70" s="52"/>
      <c r="CG70" s="52"/>
      <c r="CH70" s="52"/>
      <c r="CI70" s="52"/>
      <c r="CJ70" s="39"/>
      <c r="CK70" s="40"/>
      <c r="CL70" s="52"/>
      <c r="CM70" s="52"/>
      <c r="CN70" s="52"/>
      <c r="CO70" s="52"/>
      <c r="CP70" s="52"/>
      <c r="CQ70" s="52"/>
      <c r="CR70" s="52"/>
      <c r="CS70" s="52"/>
      <c r="CT70" s="52"/>
      <c r="CU70" s="52"/>
      <c r="CV70" s="52"/>
      <c r="CW70" s="52"/>
      <c r="CX70" s="52"/>
      <c r="CY70" s="52"/>
      <c r="CZ70" s="52"/>
      <c r="DA70" s="140"/>
      <c r="DB70" s="20"/>
      <c r="DC70" s="8"/>
      <c r="DD70" s="8"/>
      <c r="DE70" s="8"/>
      <c r="DF70" s="8"/>
      <c r="DG70" s="8"/>
      <c r="DH70" s="8"/>
      <c r="DI70" s="8"/>
      <c r="DJ70" s="8"/>
      <c r="DK70" s="8"/>
      <c r="DL70" s="8"/>
      <c r="DM70" s="8"/>
      <c r="DN70" s="8"/>
      <c r="DO70" s="8"/>
      <c r="DP70" s="8"/>
      <c r="DQ70" s="8"/>
      <c r="DR70" s="8"/>
      <c r="DS70" s="8"/>
      <c r="DT70" s="8"/>
      <c r="DU70" s="8"/>
      <c r="DV70" s="8"/>
      <c r="DW70" s="8"/>
      <c r="DX70" s="8"/>
      <c r="DY70" s="8"/>
      <c r="DZ70" s="8"/>
      <c r="EA70" s="8"/>
      <c r="EB70" s="8"/>
      <c r="EC70" s="8"/>
      <c r="ED70" s="8"/>
      <c r="EE70" s="8"/>
      <c r="EF70" s="8"/>
      <c r="EG70" s="8"/>
      <c r="EH70" s="8"/>
      <c r="EI70" s="8"/>
      <c r="EJ70" s="8"/>
      <c r="EK70" s="8"/>
      <c r="EL70" s="8"/>
      <c r="EM70" s="8"/>
      <c r="EN70" s="8"/>
      <c r="EO70" s="8"/>
      <c r="EP70" s="8"/>
      <c r="EQ70" s="8"/>
      <c r="ER70" s="8"/>
      <c r="ES70" s="8"/>
      <c r="ET70" s="8"/>
      <c r="EU70" s="8"/>
      <c r="EV70" s="8"/>
      <c r="EW70" s="8"/>
      <c r="EX70" s="8"/>
      <c r="EY70" s="8"/>
      <c r="EZ70" s="8"/>
      <c r="FA70" s="8"/>
      <c r="FB70" s="8"/>
      <c r="FC70" s="8"/>
      <c r="FD70" s="8"/>
      <c r="FE70" s="8"/>
      <c r="FF70" s="8"/>
      <c r="FG70" s="8"/>
      <c r="FH70" s="8"/>
      <c r="FI70" s="8"/>
      <c r="FJ70" s="8"/>
      <c r="FK70" s="8"/>
      <c r="FL70" s="8"/>
      <c r="FM70" s="8"/>
      <c r="FN70" s="8"/>
      <c r="FO70" s="8"/>
      <c r="FP70" s="8"/>
      <c r="FQ70" s="8"/>
      <c r="FR70" s="8"/>
      <c r="FS70" s="8"/>
      <c r="FT70" s="8"/>
      <c r="FU70" s="8"/>
      <c r="FV70" s="8"/>
      <c r="FW70" s="8"/>
      <c r="FX70" s="8"/>
      <c r="FY70" s="8"/>
      <c r="FZ70" s="8"/>
      <c r="GA70" s="8"/>
      <c r="GB70" s="8"/>
      <c r="GC70" s="8"/>
      <c r="GD70" s="8"/>
      <c r="GE70" s="8"/>
      <c r="GF70" s="8"/>
      <c r="GG70" s="8"/>
      <c r="GH70" s="8"/>
      <c r="GI70" s="8"/>
      <c r="GJ70" s="8"/>
      <c r="GK70" s="8"/>
      <c r="GL70" s="8"/>
      <c r="GM70" s="8"/>
      <c r="GN70" s="8"/>
      <c r="GO70" s="8"/>
      <c r="GP70" s="8"/>
    </row>
    <row r="71" spans="1:198" ht="18.75" customHeight="1" x14ac:dyDescent="0.25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175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176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52"/>
      <c r="AP71" s="167" t="s">
        <v>7</v>
      </c>
      <c r="AQ71" s="167"/>
      <c r="AR71" s="167" t="s">
        <v>7</v>
      </c>
      <c r="AS71" s="52"/>
      <c r="AT71" s="52"/>
      <c r="AU71" s="52"/>
      <c r="AV71" s="52"/>
      <c r="AX71" s="52"/>
      <c r="AY71" s="52"/>
      <c r="AZ71" s="52"/>
      <c r="BA71" s="52"/>
      <c r="BB71" s="52"/>
      <c r="BC71" s="52"/>
      <c r="BD71" s="52"/>
      <c r="BE71" s="52"/>
      <c r="BF71" s="52"/>
      <c r="BG71" s="52"/>
      <c r="BH71" s="52"/>
      <c r="BI71" s="52"/>
      <c r="BJ71" s="52"/>
      <c r="BK71" s="52"/>
      <c r="BL71" s="52"/>
      <c r="BM71" s="52"/>
      <c r="BN71" s="52"/>
      <c r="BO71" s="52"/>
      <c r="BP71" s="52"/>
      <c r="BQ71" s="52"/>
      <c r="BR71" s="52"/>
      <c r="BS71" s="52"/>
      <c r="BT71" s="52"/>
      <c r="BU71" s="52"/>
      <c r="BV71" s="52"/>
      <c r="BW71" s="52"/>
      <c r="BX71" s="52"/>
      <c r="BY71" s="52"/>
      <c r="BZ71" s="52"/>
      <c r="CA71" s="140">
        <f t="shared" si="65"/>
        <v>44632</v>
      </c>
      <c r="CB71" s="20" t="s">
        <v>426</v>
      </c>
      <c r="CC71" s="52"/>
      <c r="CD71" s="139">
        <f t="shared" si="66"/>
        <v>44691</v>
      </c>
      <c r="CE71" s="145" t="s">
        <v>144</v>
      </c>
      <c r="CF71" s="52"/>
      <c r="CG71" s="52"/>
      <c r="CH71" s="52"/>
      <c r="CI71" s="52"/>
      <c r="CJ71" s="39"/>
      <c r="CK71" s="40"/>
      <c r="CL71" s="52"/>
      <c r="CM71" s="52"/>
      <c r="CN71" s="52"/>
      <c r="CO71" s="52"/>
      <c r="CP71" s="52"/>
      <c r="CQ71" s="52"/>
      <c r="CR71" s="52"/>
      <c r="CS71" s="52"/>
      <c r="CT71" s="52"/>
      <c r="CU71" s="52"/>
      <c r="CV71" s="52"/>
      <c r="CW71" s="52"/>
      <c r="CX71" s="52"/>
      <c r="CY71" s="52"/>
      <c r="CZ71" s="52"/>
      <c r="DA71" s="140"/>
      <c r="DB71" s="20"/>
      <c r="DC71" s="8"/>
      <c r="DD71" s="8"/>
      <c r="DE71" s="8"/>
      <c r="DF71" s="8"/>
      <c r="DG71" s="8"/>
      <c r="DH71" s="8"/>
      <c r="DI71" s="8"/>
      <c r="DJ71" s="8"/>
      <c r="DK71" s="8"/>
      <c r="DL71" s="8"/>
      <c r="DM71" s="8"/>
      <c r="DN71" s="8"/>
      <c r="DO71" s="8"/>
      <c r="DP71" s="8"/>
      <c r="DQ71" s="8"/>
      <c r="DR71" s="8"/>
      <c r="DS71" s="8"/>
      <c r="DT71" s="8"/>
      <c r="DU71" s="8"/>
      <c r="DV71" s="8"/>
      <c r="DW71" s="8"/>
      <c r="DX71" s="8"/>
      <c r="DY71" s="8"/>
      <c r="DZ71" s="8"/>
      <c r="EA71" s="8"/>
      <c r="EB71" s="8"/>
      <c r="EC71" s="8"/>
      <c r="ED71" s="8"/>
      <c r="EE71" s="8"/>
      <c r="EF71" s="8"/>
      <c r="EG71" s="8"/>
      <c r="EH71" s="8"/>
      <c r="EI71" s="8"/>
      <c r="EJ71" s="8"/>
      <c r="EK71" s="8"/>
      <c r="EL71" s="8"/>
      <c r="EM71" s="8"/>
      <c r="EN71" s="8"/>
      <c r="EO71" s="8"/>
      <c r="EP71" s="8"/>
      <c r="EQ71" s="8"/>
      <c r="ER71" s="8"/>
      <c r="ES71" s="8"/>
      <c r="ET71" s="8"/>
      <c r="EU71" s="8"/>
      <c r="EV71" s="8"/>
      <c r="EW71" s="8"/>
      <c r="EX71" s="8"/>
      <c r="EY71" s="8"/>
      <c r="EZ71" s="8"/>
      <c r="FA71" s="8"/>
      <c r="FB71" s="8"/>
      <c r="FC71" s="8"/>
      <c r="FD71" s="8"/>
      <c r="FE71" s="8"/>
      <c r="FF71" s="8"/>
      <c r="FG71" s="8"/>
      <c r="FH71" s="8"/>
      <c r="FI71" s="8"/>
      <c r="FJ71" s="8"/>
      <c r="FK71" s="8"/>
      <c r="FL71" s="8"/>
      <c r="FM71" s="8"/>
      <c r="FN71" s="8"/>
      <c r="FO71" s="8"/>
      <c r="FP71" s="8"/>
      <c r="FQ71" s="8"/>
      <c r="FR71" s="8"/>
      <c r="FS71" s="8"/>
      <c r="FT71" s="8"/>
      <c r="FU71" s="8"/>
      <c r="FV71" s="8"/>
      <c r="FW71" s="8"/>
      <c r="FX71" s="8"/>
      <c r="FY71" s="8"/>
      <c r="FZ71" s="8"/>
      <c r="GA71" s="8"/>
      <c r="GB71" s="8"/>
      <c r="GC71" s="8"/>
      <c r="GD71" s="8"/>
      <c r="GE71" s="8"/>
      <c r="GF71" s="8"/>
      <c r="GG71" s="8"/>
      <c r="GH71" s="8"/>
      <c r="GI71" s="8"/>
      <c r="GJ71" s="8"/>
      <c r="GK71" s="8"/>
      <c r="GL71" s="8"/>
      <c r="GM71" s="8"/>
      <c r="GN71" s="8"/>
      <c r="GO71" s="8"/>
      <c r="GP71" s="8"/>
    </row>
    <row r="72" spans="1:198" ht="18.75" customHeight="1" x14ac:dyDescent="0.3">
      <c r="A72" s="8"/>
      <c r="B72" s="8"/>
      <c r="C72" s="8"/>
      <c r="D72" s="8"/>
      <c r="E72" s="8"/>
      <c r="F72" s="8"/>
      <c r="G72" s="8"/>
      <c r="H72" s="8"/>
      <c r="I72" s="8"/>
      <c r="J72" s="8"/>
      <c r="K72" s="8">
        <f>K70+1</f>
        <v>16</v>
      </c>
      <c r="L72" s="227"/>
      <c r="M72" s="228"/>
      <c r="N72" s="228"/>
      <c r="O72" s="228"/>
      <c r="P72" s="228"/>
      <c r="Q72" s="228"/>
      <c r="R72" s="237"/>
      <c r="S72" s="237"/>
      <c r="T72" s="237"/>
      <c r="U72" s="240"/>
      <c r="V72" s="240"/>
      <c r="W72" s="240"/>
      <c r="X72" s="240"/>
      <c r="Y72" s="240"/>
      <c r="Z72" s="241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52"/>
      <c r="AP72" s="167">
        <f>MONTH(U72)</f>
        <v>1</v>
      </c>
      <c r="AQ72" s="168">
        <f>DAY(U72)</f>
        <v>0</v>
      </c>
      <c r="AR72" s="167">
        <f>AP72*100+AQ72</f>
        <v>100</v>
      </c>
      <c r="AS72" s="52"/>
      <c r="AT72" s="52"/>
      <c r="AU72" s="52"/>
      <c r="AV72" s="52"/>
      <c r="AX72" s="52"/>
      <c r="AY72" s="52"/>
      <c r="AZ72" s="52"/>
      <c r="BA72" s="52"/>
      <c r="BB72" s="52"/>
      <c r="BC72" s="52"/>
      <c r="BD72" s="52"/>
      <c r="BE72" s="52"/>
      <c r="BF72" s="52"/>
      <c r="BG72" s="52"/>
      <c r="BH72" s="52"/>
      <c r="BI72" s="52"/>
      <c r="BJ72" s="52"/>
      <c r="BK72" s="52"/>
      <c r="BL72" s="52"/>
      <c r="BM72" s="52"/>
      <c r="BN72" s="52"/>
      <c r="BO72" s="52"/>
      <c r="BP72" s="52"/>
      <c r="BQ72" s="52"/>
      <c r="BR72" s="52"/>
      <c r="BS72" s="52"/>
      <c r="BT72" s="52"/>
      <c r="BU72" s="52"/>
      <c r="BV72" s="52"/>
      <c r="BW72" s="52"/>
      <c r="BX72" s="52"/>
      <c r="BY72" s="52"/>
      <c r="BZ72" s="52"/>
      <c r="CA72" s="140">
        <f t="shared" si="65"/>
        <v>44633</v>
      </c>
      <c r="CB72" s="20" t="s">
        <v>427</v>
      </c>
      <c r="CC72" s="52"/>
      <c r="CD72" s="139">
        <f t="shared" si="66"/>
        <v>44692</v>
      </c>
      <c r="CE72" s="145" t="s">
        <v>145</v>
      </c>
      <c r="CF72" s="52"/>
      <c r="CG72" s="52"/>
      <c r="CH72" s="52"/>
      <c r="CI72" s="52"/>
      <c r="CJ72" s="39"/>
      <c r="CK72" s="40"/>
      <c r="CL72" s="52"/>
      <c r="CM72" s="52"/>
      <c r="CN72" s="52"/>
      <c r="CO72" s="52"/>
      <c r="CP72" s="52"/>
      <c r="CQ72" s="52"/>
      <c r="CR72" s="52"/>
      <c r="CS72" s="52"/>
      <c r="CT72" s="52"/>
      <c r="CU72" s="52"/>
      <c r="CV72" s="52"/>
      <c r="CW72" s="52"/>
      <c r="CX72" s="52"/>
      <c r="CY72" s="52"/>
      <c r="CZ72" s="52"/>
      <c r="DA72" s="140"/>
      <c r="DB72" s="20"/>
      <c r="DC72" s="8"/>
      <c r="DD72" s="8"/>
      <c r="DE72" s="8"/>
      <c r="DF72" s="8"/>
      <c r="DG72" s="8"/>
      <c r="DH72" s="8"/>
      <c r="DI72" s="8"/>
      <c r="DJ72" s="8"/>
      <c r="DK72" s="8"/>
      <c r="DL72" s="8"/>
      <c r="DM72" s="8"/>
      <c r="DN72" s="8"/>
      <c r="DO72" s="8"/>
      <c r="DP72" s="8"/>
      <c r="DQ72" s="8"/>
      <c r="DR72" s="8"/>
      <c r="DS72" s="8"/>
      <c r="DT72" s="8"/>
      <c r="DU72" s="8"/>
      <c r="DV72" s="8"/>
      <c r="DW72" s="8"/>
      <c r="DX72" s="8"/>
      <c r="DY72" s="8"/>
      <c r="DZ72" s="8"/>
      <c r="EA72" s="8"/>
      <c r="EB72" s="8"/>
      <c r="EC72" s="8"/>
      <c r="ED72" s="8"/>
      <c r="EE72" s="8"/>
      <c r="EF72" s="8"/>
      <c r="EG72" s="8"/>
      <c r="EH72" s="8"/>
      <c r="EI72" s="8"/>
      <c r="EJ72" s="8"/>
      <c r="EK72" s="8"/>
      <c r="EL72" s="8"/>
      <c r="EM72" s="8"/>
      <c r="EN72" s="8"/>
      <c r="EO72" s="8"/>
      <c r="EP72" s="8"/>
      <c r="EQ72" s="8"/>
      <c r="ER72" s="8"/>
      <c r="ES72" s="8"/>
      <c r="ET72" s="8"/>
      <c r="EU72" s="8"/>
      <c r="EV72" s="8"/>
      <c r="EW72" s="8"/>
      <c r="EX72" s="8"/>
      <c r="EY72" s="8"/>
      <c r="EZ72" s="8"/>
      <c r="FA72" s="8"/>
      <c r="FB72" s="8"/>
      <c r="FC72" s="8"/>
      <c r="FD72" s="8"/>
      <c r="FE72" s="8"/>
      <c r="FF72" s="8"/>
      <c r="FG72" s="8"/>
      <c r="FH72" s="8"/>
      <c r="FI72" s="8"/>
      <c r="FJ72" s="8"/>
      <c r="FK72" s="8"/>
      <c r="FL72" s="8"/>
      <c r="FM72" s="8"/>
      <c r="FN72" s="8"/>
      <c r="FO72" s="8"/>
      <c r="FP72" s="8"/>
      <c r="FQ72" s="8"/>
      <c r="FR72" s="8"/>
      <c r="FS72" s="8"/>
      <c r="FT72" s="8"/>
      <c r="FU72" s="8"/>
      <c r="FV72" s="8"/>
      <c r="FW72" s="8"/>
      <c r="FX72" s="8"/>
      <c r="FY72" s="8"/>
      <c r="FZ72" s="8"/>
      <c r="GA72" s="8"/>
      <c r="GB72" s="8"/>
      <c r="GC72" s="8"/>
      <c r="GD72" s="8"/>
      <c r="GE72" s="8"/>
      <c r="GF72" s="8"/>
      <c r="GG72" s="8"/>
      <c r="GH72" s="8"/>
      <c r="GI72" s="8"/>
      <c r="GJ72" s="8"/>
      <c r="GK72" s="8"/>
      <c r="GL72" s="8"/>
      <c r="GM72" s="8"/>
      <c r="GN72" s="8"/>
      <c r="GO72" s="8"/>
      <c r="GP72" s="8"/>
    </row>
    <row r="73" spans="1:198" ht="18.75" customHeight="1" x14ac:dyDescent="0.25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175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176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52"/>
      <c r="AP73" s="167" t="s">
        <v>7</v>
      </c>
      <c r="AQ73" s="167"/>
      <c r="AR73" s="167" t="s">
        <v>7</v>
      </c>
      <c r="AS73" s="52"/>
      <c r="AT73" s="52"/>
      <c r="AU73" s="52"/>
      <c r="AV73" s="52"/>
      <c r="AX73" s="52"/>
      <c r="AY73" s="52"/>
      <c r="AZ73" s="52"/>
      <c r="BA73" s="52"/>
      <c r="BB73" s="52"/>
      <c r="BC73" s="52"/>
      <c r="BD73" s="52"/>
      <c r="BE73" s="52"/>
      <c r="BF73" s="52"/>
      <c r="BG73" s="52"/>
      <c r="BH73" s="52"/>
      <c r="BI73" s="52"/>
      <c r="BJ73" s="52"/>
      <c r="BK73" s="52"/>
      <c r="BL73" s="52"/>
      <c r="BM73" s="52"/>
      <c r="BN73" s="52"/>
      <c r="BO73" s="52"/>
      <c r="BP73" s="52"/>
      <c r="BQ73" s="52"/>
      <c r="BR73" s="52"/>
      <c r="BS73" s="52"/>
      <c r="BT73" s="52"/>
      <c r="BU73" s="52"/>
      <c r="BV73" s="52"/>
      <c r="BW73" s="52"/>
      <c r="BX73" s="52"/>
      <c r="BY73" s="52"/>
      <c r="BZ73" s="52"/>
      <c r="CA73" s="140">
        <f t="shared" si="65"/>
        <v>44634</v>
      </c>
      <c r="CB73" s="20" t="s">
        <v>428</v>
      </c>
      <c r="CC73" s="52"/>
      <c r="CD73" s="139">
        <f t="shared" si="66"/>
        <v>44693</v>
      </c>
      <c r="CE73" s="145" t="s">
        <v>146</v>
      </c>
      <c r="CF73" s="52"/>
      <c r="CG73" s="52"/>
      <c r="CH73" s="52"/>
      <c r="CI73" s="52"/>
      <c r="CJ73" s="39"/>
      <c r="CK73" s="40"/>
      <c r="CL73" s="52"/>
      <c r="CM73" s="52"/>
      <c r="CN73" s="52"/>
      <c r="CO73" s="52"/>
      <c r="CP73" s="52"/>
      <c r="CQ73" s="52"/>
      <c r="CR73" s="52"/>
      <c r="CS73" s="52"/>
      <c r="CT73" s="52"/>
      <c r="CU73" s="52"/>
      <c r="CV73" s="52"/>
      <c r="CW73" s="52"/>
      <c r="CX73" s="52"/>
      <c r="CY73" s="52"/>
      <c r="CZ73" s="52"/>
      <c r="DA73" s="140"/>
      <c r="DB73" s="20"/>
      <c r="DC73" s="8"/>
      <c r="DD73" s="8"/>
      <c r="DE73" s="8"/>
      <c r="DF73" s="8"/>
      <c r="DG73" s="8"/>
      <c r="DH73" s="8"/>
      <c r="DI73" s="8"/>
      <c r="DJ73" s="8"/>
      <c r="DK73" s="8"/>
      <c r="DL73" s="8"/>
      <c r="DM73" s="8"/>
      <c r="DN73" s="8"/>
      <c r="DO73" s="8"/>
      <c r="DP73" s="8"/>
      <c r="DQ73" s="8"/>
      <c r="DR73" s="8"/>
      <c r="DS73" s="8"/>
      <c r="DT73" s="8"/>
      <c r="DU73" s="8"/>
      <c r="DV73" s="8"/>
      <c r="DW73" s="8"/>
      <c r="DX73" s="8"/>
      <c r="DY73" s="8"/>
      <c r="DZ73" s="8"/>
      <c r="EA73" s="8"/>
      <c r="EB73" s="8"/>
      <c r="EC73" s="8"/>
      <c r="ED73" s="8"/>
      <c r="EE73" s="8"/>
      <c r="EF73" s="8"/>
      <c r="EG73" s="8"/>
      <c r="EH73" s="8"/>
      <c r="EI73" s="8"/>
      <c r="EJ73" s="8"/>
      <c r="EK73" s="8"/>
      <c r="EL73" s="8"/>
      <c r="EM73" s="8"/>
      <c r="EN73" s="8"/>
      <c r="EO73" s="8"/>
      <c r="EP73" s="8"/>
      <c r="EQ73" s="8"/>
      <c r="ER73" s="8"/>
      <c r="ES73" s="8"/>
      <c r="ET73" s="8"/>
      <c r="EU73" s="8"/>
      <c r="EV73" s="8"/>
      <c r="EW73" s="8"/>
      <c r="EX73" s="8"/>
      <c r="EY73" s="8"/>
      <c r="EZ73" s="8"/>
      <c r="FA73" s="8"/>
      <c r="FB73" s="8"/>
      <c r="FC73" s="8"/>
      <c r="FD73" s="8"/>
      <c r="FE73" s="8"/>
      <c r="FF73" s="8"/>
      <c r="FG73" s="8"/>
      <c r="FH73" s="8"/>
      <c r="FI73" s="8"/>
      <c r="FJ73" s="8"/>
      <c r="FK73" s="8"/>
      <c r="FL73" s="8"/>
      <c r="FM73" s="8"/>
      <c r="FN73" s="8"/>
      <c r="FO73" s="8"/>
      <c r="FP73" s="8"/>
      <c r="FQ73" s="8"/>
      <c r="FR73" s="8"/>
      <c r="FS73" s="8"/>
      <c r="FT73" s="8"/>
      <c r="FU73" s="8"/>
      <c r="FV73" s="8"/>
      <c r="FW73" s="8"/>
      <c r="FX73" s="8"/>
      <c r="FY73" s="8"/>
      <c r="FZ73" s="8"/>
      <c r="GA73" s="8"/>
      <c r="GB73" s="8"/>
      <c r="GC73" s="8"/>
      <c r="GD73" s="8"/>
      <c r="GE73" s="8"/>
      <c r="GF73" s="8"/>
      <c r="GG73" s="8"/>
      <c r="GH73" s="8"/>
      <c r="GI73" s="8"/>
      <c r="GJ73" s="8"/>
      <c r="GK73" s="8"/>
      <c r="GL73" s="8"/>
      <c r="GM73" s="8"/>
      <c r="GN73" s="8"/>
      <c r="GO73" s="8"/>
      <c r="GP73" s="8"/>
    </row>
    <row r="74" spans="1:198" ht="18.75" customHeight="1" x14ac:dyDescent="0.3">
      <c r="A74" s="8"/>
      <c r="B74" s="8"/>
      <c r="C74" s="8"/>
      <c r="D74" s="8"/>
      <c r="E74" s="8"/>
      <c r="F74" s="8"/>
      <c r="G74" s="8"/>
      <c r="H74" s="8"/>
      <c r="I74" s="8"/>
      <c r="J74" s="8"/>
      <c r="K74" s="8">
        <f>K72+1</f>
        <v>17</v>
      </c>
      <c r="L74" s="227"/>
      <c r="M74" s="228"/>
      <c r="N74" s="228"/>
      <c r="O74" s="228"/>
      <c r="P74" s="228"/>
      <c r="Q74" s="228"/>
      <c r="R74" s="237"/>
      <c r="S74" s="237"/>
      <c r="T74" s="237"/>
      <c r="U74" s="240"/>
      <c r="V74" s="240"/>
      <c r="W74" s="240"/>
      <c r="X74" s="240"/>
      <c r="Y74" s="240"/>
      <c r="Z74" s="241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52"/>
      <c r="AP74" s="167">
        <f>MONTH(U74)</f>
        <v>1</v>
      </c>
      <c r="AQ74" s="168">
        <f>DAY(U74)</f>
        <v>0</v>
      </c>
      <c r="AR74" s="167">
        <f>AP74*100+AQ74</f>
        <v>100</v>
      </c>
      <c r="AS74" s="52"/>
      <c r="AT74" s="52"/>
      <c r="AU74" s="52"/>
      <c r="AV74" s="52"/>
      <c r="AX74" s="52"/>
      <c r="AY74" s="52"/>
      <c r="AZ74" s="52"/>
      <c r="BA74" s="52"/>
      <c r="BB74" s="52"/>
      <c r="BC74" s="52"/>
      <c r="BD74" s="52"/>
      <c r="BE74" s="52"/>
      <c r="BF74" s="52"/>
      <c r="BG74" s="52"/>
      <c r="BH74" s="52"/>
      <c r="BI74" s="52"/>
      <c r="BJ74" s="52"/>
      <c r="BK74" s="52"/>
      <c r="BL74" s="52"/>
      <c r="BM74" s="52"/>
      <c r="BN74" s="52"/>
      <c r="BO74" s="52"/>
      <c r="BP74" s="52"/>
      <c r="BQ74" s="52"/>
      <c r="BR74" s="52"/>
      <c r="BS74" s="52"/>
      <c r="BT74" s="52"/>
      <c r="BU74" s="52"/>
      <c r="BV74" s="52"/>
      <c r="BW74" s="52"/>
      <c r="BX74" s="52"/>
      <c r="BY74" s="52"/>
      <c r="BZ74" s="52"/>
      <c r="CA74" s="140">
        <f t="shared" si="65"/>
        <v>44635</v>
      </c>
      <c r="CB74" s="20" t="s">
        <v>429</v>
      </c>
      <c r="CC74" s="52"/>
      <c r="CD74" s="139">
        <f t="shared" si="66"/>
        <v>44694</v>
      </c>
      <c r="CE74" s="145" t="s">
        <v>147</v>
      </c>
      <c r="CF74" s="52"/>
      <c r="CG74" s="52"/>
      <c r="CH74" s="52"/>
      <c r="CI74" s="52"/>
      <c r="CJ74" s="39"/>
      <c r="CK74" s="40"/>
      <c r="CL74" s="52"/>
      <c r="CM74" s="52"/>
      <c r="CN74" s="52"/>
      <c r="CO74" s="52"/>
      <c r="CP74" s="52"/>
      <c r="CQ74" s="52"/>
      <c r="CR74" s="52"/>
      <c r="CS74" s="52"/>
      <c r="CT74" s="52"/>
      <c r="CU74" s="52"/>
      <c r="CV74" s="52"/>
      <c r="CW74" s="52"/>
      <c r="CX74" s="52"/>
      <c r="CY74" s="52"/>
      <c r="CZ74" s="52"/>
      <c r="DA74" s="140"/>
      <c r="DB74" s="20"/>
      <c r="DC74" s="8"/>
      <c r="DD74" s="8"/>
      <c r="DE74" s="8"/>
      <c r="DF74" s="8"/>
      <c r="DG74" s="8"/>
      <c r="DH74" s="8"/>
      <c r="DI74" s="8"/>
      <c r="DJ74" s="8"/>
      <c r="DK74" s="8"/>
      <c r="DL74" s="8"/>
      <c r="DM74" s="8"/>
      <c r="DN74" s="8"/>
      <c r="DO74" s="8"/>
      <c r="DP74" s="8"/>
      <c r="DQ74" s="8"/>
      <c r="DR74" s="8"/>
      <c r="DS74" s="8"/>
      <c r="DT74" s="8"/>
      <c r="DU74" s="8"/>
      <c r="DV74" s="8"/>
      <c r="DW74" s="8"/>
      <c r="DX74" s="8"/>
      <c r="DY74" s="8"/>
      <c r="DZ74" s="8"/>
      <c r="EA74" s="8"/>
      <c r="EB74" s="8"/>
      <c r="EC74" s="8"/>
      <c r="ED74" s="8"/>
      <c r="EE74" s="8"/>
      <c r="EF74" s="8"/>
      <c r="EG74" s="8"/>
      <c r="EH74" s="8"/>
      <c r="EI74" s="8"/>
      <c r="EJ74" s="8"/>
      <c r="EK74" s="8"/>
      <c r="EL74" s="8"/>
      <c r="EM74" s="8"/>
      <c r="EN74" s="8"/>
      <c r="EO74" s="8"/>
      <c r="EP74" s="8"/>
      <c r="EQ74" s="8"/>
      <c r="ER74" s="8"/>
      <c r="ES74" s="8"/>
      <c r="ET74" s="8"/>
      <c r="EU74" s="8"/>
      <c r="EV74" s="8"/>
      <c r="EW74" s="8"/>
      <c r="EX74" s="8"/>
      <c r="EY74" s="8"/>
      <c r="EZ74" s="8"/>
      <c r="FA74" s="8"/>
      <c r="FB74" s="8"/>
      <c r="FC74" s="8"/>
      <c r="FD74" s="8"/>
      <c r="FE74" s="8"/>
      <c r="FF74" s="8"/>
      <c r="FG74" s="8"/>
      <c r="FH74" s="8"/>
      <c r="FI74" s="8"/>
      <c r="FJ74" s="8"/>
      <c r="FK74" s="8"/>
      <c r="FL74" s="8"/>
      <c r="FM74" s="8"/>
      <c r="FN74" s="8"/>
      <c r="FO74" s="8"/>
      <c r="FP74" s="8"/>
      <c r="FQ74" s="8"/>
      <c r="FR74" s="8"/>
      <c r="FS74" s="8"/>
      <c r="FT74" s="8"/>
      <c r="FU74" s="8"/>
      <c r="FV74" s="8"/>
      <c r="FW74" s="8"/>
      <c r="FX74" s="8"/>
      <c r="FY74" s="8"/>
      <c r="FZ74" s="8"/>
      <c r="GA74" s="8"/>
      <c r="GB74" s="8"/>
      <c r="GC74" s="8"/>
      <c r="GD74" s="8"/>
      <c r="GE74" s="8"/>
      <c r="GF74" s="8"/>
      <c r="GG74" s="8"/>
      <c r="GH74" s="8"/>
      <c r="GI74" s="8"/>
      <c r="GJ74" s="8"/>
      <c r="GK74" s="8"/>
      <c r="GL74" s="8"/>
      <c r="GM74" s="8"/>
      <c r="GN74" s="8"/>
      <c r="GO74" s="8"/>
      <c r="GP74" s="8"/>
    </row>
    <row r="75" spans="1:198" ht="18.75" customHeight="1" x14ac:dyDescent="0.25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175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176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52"/>
      <c r="AP75" s="167"/>
      <c r="AQ75" s="167"/>
      <c r="AR75" s="167"/>
      <c r="AS75" s="52"/>
      <c r="AT75" s="52"/>
      <c r="AU75" s="52"/>
      <c r="AV75" s="52"/>
      <c r="AX75" s="52"/>
      <c r="AY75" s="52"/>
      <c r="AZ75" s="52"/>
      <c r="BA75" s="52"/>
      <c r="BB75" s="52"/>
      <c r="BC75" s="52"/>
      <c r="BD75" s="52"/>
      <c r="BE75" s="52"/>
      <c r="BF75" s="52"/>
      <c r="BG75" s="52"/>
      <c r="BH75" s="52"/>
      <c r="BI75" s="52"/>
      <c r="BJ75" s="52"/>
      <c r="BK75" s="52"/>
      <c r="BL75" s="52"/>
      <c r="BM75" s="52"/>
      <c r="BN75" s="52"/>
      <c r="BO75" s="52"/>
      <c r="BP75" s="52"/>
      <c r="BQ75" s="52"/>
      <c r="BR75" s="52"/>
      <c r="BS75" s="52"/>
      <c r="BT75" s="52"/>
      <c r="BU75" s="52"/>
      <c r="BV75" s="52"/>
      <c r="BW75" s="52"/>
      <c r="BX75" s="52"/>
      <c r="BY75" s="52"/>
      <c r="BZ75" s="52"/>
      <c r="CA75" s="140">
        <f t="shared" si="65"/>
        <v>44636</v>
      </c>
      <c r="CB75" s="20" t="s">
        <v>430</v>
      </c>
      <c r="CC75" s="52"/>
      <c r="CD75" s="139">
        <f t="shared" si="66"/>
        <v>44695</v>
      </c>
      <c r="CE75" s="145" t="s">
        <v>148</v>
      </c>
      <c r="CF75" s="52"/>
      <c r="CG75" s="52"/>
      <c r="CH75" s="52"/>
      <c r="CI75" s="52"/>
      <c r="CJ75" s="39"/>
      <c r="CK75" s="40"/>
      <c r="CL75" s="52"/>
      <c r="CM75" s="52"/>
      <c r="CN75" s="52"/>
      <c r="CO75" s="52"/>
      <c r="CP75" s="52"/>
      <c r="CQ75" s="52"/>
      <c r="CR75" s="52"/>
      <c r="CS75" s="52"/>
      <c r="CT75" s="52"/>
      <c r="CU75" s="52"/>
      <c r="CV75" s="52"/>
      <c r="CW75" s="52"/>
      <c r="CX75" s="52"/>
      <c r="CY75" s="52"/>
      <c r="CZ75" s="52"/>
      <c r="DA75" s="140"/>
      <c r="DB75" s="20"/>
      <c r="DC75" s="8"/>
      <c r="DD75" s="8"/>
      <c r="DE75" s="8"/>
      <c r="DF75" s="8"/>
      <c r="DG75" s="8"/>
      <c r="DH75" s="8"/>
      <c r="DI75" s="8"/>
      <c r="DJ75" s="8"/>
      <c r="DK75" s="8"/>
      <c r="DL75" s="8"/>
      <c r="DM75" s="8"/>
      <c r="DN75" s="8"/>
      <c r="DO75" s="8"/>
      <c r="DP75" s="8"/>
      <c r="DQ75" s="8"/>
      <c r="DR75" s="8"/>
      <c r="DS75" s="8"/>
      <c r="DT75" s="8"/>
      <c r="DU75" s="8"/>
      <c r="DV75" s="8"/>
      <c r="DW75" s="8"/>
      <c r="DX75" s="8"/>
      <c r="DY75" s="8"/>
      <c r="DZ75" s="8"/>
      <c r="EA75" s="8"/>
      <c r="EB75" s="8"/>
      <c r="EC75" s="8"/>
      <c r="ED75" s="8"/>
      <c r="EE75" s="8"/>
      <c r="EF75" s="8"/>
      <c r="EG75" s="8"/>
      <c r="EH75" s="8"/>
      <c r="EI75" s="8"/>
      <c r="EJ75" s="8"/>
      <c r="EK75" s="8"/>
      <c r="EL75" s="8"/>
      <c r="EM75" s="8"/>
      <c r="EN75" s="8"/>
      <c r="EO75" s="8"/>
      <c r="EP75" s="8"/>
      <c r="EQ75" s="8"/>
      <c r="ER75" s="8"/>
      <c r="ES75" s="8"/>
      <c r="ET75" s="8"/>
      <c r="EU75" s="8"/>
      <c r="EV75" s="8"/>
      <c r="EW75" s="8"/>
      <c r="EX75" s="8"/>
      <c r="EY75" s="8"/>
      <c r="EZ75" s="8"/>
      <c r="FA75" s="8"/>
      <c r="FB75" s="8"/>
      <c r="FC75" s="8"/>
      <c r="FD75" s="8"/>
      <c r="FE75" s="8"/>
      <c r="FF75" s="8"/>
      <c r="FG75" s="8"/>
      <c r="FH75" s="8"/>
      <c r="FI75" s="8"/>
      <c r="FJ75" s="8"/>
      <c r="FK75" s="8"/>
      <c r="FL75" s="8"/>
      <c r="FM75" s="8"/>
      <c r="FN75" s="8"/>
      <c r="FO75" s="8"/>
      <c r="FP75" s="8"/>
      <c r="FQ75" s="8"/>
      <c r="FR75" s="8"/>
      <c r="FS75" s="8"/>
      <c r="FT75" s="8"/>
      <c r="FU75" s="8"/>
      <c r="FV75" s="8"/>
      <c r="FW75" s="8"/>
      <c r="FX75" s="8"/>
      <c r="FY75" s="8"/>
      <c r="FZ75" s="8"/>
      <c r="GA75" s="8"/>
      <c r="GB75" s="8"/>
      <c r="GC75" s="8"/>
      <c r="GD75" s="8"/>
      <c r="GE75" s="8"/>
      <c r="GF75" s="8"/>
      <c r="GG75" s="8"/>
      <c r="GH75" s="8"/>
      <c r="GI75" s="8"/>
      <c r="GJ75" s="8"/>
      <c r="GK75" s="8"/>
      <c r="GL75" s="8"/>
      <c r="GM75" s="8"/>
      <c r="GN75" s="8"/>
      <c r="GO75" s="8"/>
      <c r="GP75" s="8"/>
    </row>
    <row r="76" spans="1:198" ht="18.75" customHeight="1" x14ac:dyDescent="0.3">
      <c r="A76" s="8"/>
      <c r="B76" s="8"/>
      <c r="C76" s="8"/>
      <c r="D76" s="8"/>
      <c r="E76" s="8"/>
      <c r="F76" s="8"/>
      <c r="G76" s="8"/>
      <c r="H76" s="8"/>
      <c r="I76" s="8"/>
      <c r="J76" s="8"/>
      <c r="K76" s="8">
        <f>K74+1</f>
        <v>18</v>
      </c>
      <c r="L76" s="227"/>
      <c r="M76" s="228"/>
      <c r="N76" s="228"/>
      <c r="O76" s="228"/>
      <c r="P76" s="228"/>
      <c r="Q76" s="228"/>
      <c r="R76" s="237"/>
      <c r="S76" s="237"/>
      <c r="T76" s="237"/>
      <c r="U76" s="240"/>
      <c r="V76" s="240"/>
      <c r="W76" s="240"/>
      <c r="X76" s="240"/>
      <c r="Y76" s="240"/>
      <c r="Z76" s="241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52"/>
      <c r="AP76" s="167">
        <f>MONTH(U76)</f>
        <v>1</v>
      </c>
      <c r="AQ76" s="168">
        <f>DAY(U76)</f>
        <v>0</v>
      </c>
      <c r="AR76" s="167">
        <f>AP76*100+AQ76</f>
        <v>100</v>
      </c>
      <c r="AS76" s="52"/>
      <c r="AT76" s="52"/>
      <c r="AU76" s="52"/>
      <c r="AV76" s="52"/>
      <c r="AX76" s="52"/>
      <c r="AY76" s="52"/>
      <c r="AZ76" s="52"/>
      <c r="BA76" s="52"/>
      <c r="BB76" s="52"/>
      <c r="BC76" s="52"/>
      <c r="BD76" s="52"/>
      <c r="BE76" s="52"/>
      <c r="BF76" s="52"/>
      <c r="BG76" s="52"/>
      <c r="BH76" s="52"/>
      <c r="BI76" s="52"/>
      <c r="BJ76" s="52"/>
      <c r="BK76" s="52"/>
      <c r="BL76" s="52"/>
      <c r="BM76" s="52"/>
      <c r="BN76" s="52"/>
      <c r="BO76" s="52"/>
      <c r="BP76" s="52"/>
      <c r="BQ76" s="52"/>
      <c r="BR76" s="52"/>
      <c r="BS76" s="52"/>
      <c r="BT76" s="52"/>
      <c r="BU76" s="52"/>
      <c r="BV76" s="52"/>
      <c r="BW76" s="52"/>
      <c r="BX76" s="52"/>
      <c r="BY76" s="52"/>
      <c r="BZ76" s="52"/>
      <c r="CA76" s="140">
        <f t="shared" si="65"/>
        <v>44637</v>
      </c>
      <c r="CB76" s="20" t="s">
        <v>524</v>
      </c>
      <c r="CC76" s="52"/>
      <c r="CD76" s="139">
        <f t="shared" si="66"/>
        <v>44696</v>
      </c>
      <c r="CE76" s="145" t="s">
        <v>149</v>
      </c>
      <c r="CF76" s="52"/>
      <c r="CG76" s="52"/>
      <c r="CH76" s="52"/>
      <c r="CI76" s="52"/>
      <c r="CJ76" s="39"/>
      <c r="CK76" s="40"/>
      <c r="CL76" s="52"/>
      <c r="CM76" s="52"/>
      <c r="CN76" s="52"/>
      <c r="CO76" s="52"/>
      <c r="CP76" s="52"/>
      <c r="CQ76" s="52"/>
      <c r="CR76" s="52"/>
      <c r="CS76" s="52"/>
      <c r="CT76" s="52"/>
      <c r="CU76" s="52"/>
      <c r="CV76" s="52"/>
      <c r="CW76" s="52"/>
      <c r="CX76" s="52"/>
      <c r="CY76" s="52"/>
      <c r="CZ76" s="52"/>
      <c r="DA76" s="140"/>
      <c r="DB76" s="20"/>
      <c r="DC76" s="8"/>
      <c r="DD76" s="8"/>
      <c r="DE76" s="8"/>
      <c r="DF76" s="8"/>
      <c r="DG76" s="8"/>
      <c r="DH76" s="8"/>
      <c r="DI76" s="8"/>
      <c r="DJ76" s="8"/>
      <c r="DK76" s="8"/>
      <c r="DL76" s="8"/>
      <c r="DM76" s="8"/>
      <c r="DN76" s="8"/>
      <c r="DO76" s="8"/>
      <c r="DP76" s="8"/>
      <c r="DQ76" s="8"/>
      <c r="DR76" s="8"/>
      <c r="DS76" s="8"/>
      <c r="DT76" s="8"/>
      <c r="DU76" s="8"/>
      <c r="DV76" s="8"/>
      <c r="DW76" s="8"/>
      <c r="DX76" s="8"/>
      <c r="DY76" s="8"/>
      <c r="DZ76" s="8"/>
      <c r="EA76" s="8"/>
      <c r="EB76" s="8"/>
      <c r="EC76" s="8"/>
      <c r="ED76" s="8"/>
      <c r="EE76" s="8"/>
      <c r="EF76" s="8"/>
      <c r="EG76" s="8"/>
      <c r="EH76" s="8"/>
      <c r="EI76" s="8"/>
      <c r="EJ76" s="8"/>
      <c r="EK76" s="8"/>
      <c r="EL76" s="8"/>
      <c r="EM76" s="8"/>
      <c r="EN76" s="8"/>
      <c r="EO76" s="8"/>
      <c r="EP76" s="8"/>
      <c r="EQ76" s="8"/>
      <c r="ER76" s="8"/>
      <c r="ES76" s="8"/>
      <c r="ET76" s="8"/>
      <c r="EU76" s="8"/>
      <c r="EV76" s="8"/>
      <c r="EW76" s="8"/>
      <c r="EX76" s="8"/>
      <c r="EY76" s="8"/>
      <c r="EZ76" s="8"/>
      <c r="FA76" s="8"/>
      <c r="FB76" s="8"/>
      <c r="FC76" s="8"/>
      <c r="FD76" s="8"/>
      <c r="FE76" s="8"/>
      <c r="FF76" s="8"/>
      <c r="FG76" s="8"/>
      <c r="FH76" s="8"/>
      <c r="FI76" s="8"/>
      <c r="FJ76" s="8"/>
      <c r="FK76" s="8"/>
      <c r="FL76" s="8"/>
      <c r="FM76" s="8"/>
      <c r="FN76" s="8"/>
      <c r="FO76" s="8"/>
      <c r="FP76" s="8"/>
      <c r="FQ76" s="8"/>
      <c r="FR76" s="8"/>
      <c r="FS76" s="8"/>
      <c r="FT76" s="8"/>
      <c r="FU76" s="8"/>
      <c r="FV76" s="8"/>
      <c r="FW76" s="8"/>
      <c r="FX76" s="8"/>
      <c r="FY76" s="8"/>
      <c r="FZ76" s="8"/>
      <c r="GA76" s="8"/>
      <c r="GB76" s="8"/>
      <c r="GC76" s="8"/>
      <c r="GD76" s="8"/>
      <c r="GE76" s="8"/>
      <c r="GF76" s="8"/>
      <c r="GG76" s="8"/>
      <c r="GH76" s="8"/>
      <c r="GI76" s="8"/>
      <c r="GJ76" s="8"/>
      <c r="GK76" s="8"/>
      <c r="GL76" s="8"/>
      <c r="GM76" s="8"/>
      <c r="GN76" s="8"/>
      <c r="GO76" s="8"/>
      <c r="GP76" s="8"/>
    </row>
    <row r="77" spans="1:198" ht="18.75" customHeight="1" x14ac:dyDescent="0.25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175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176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52"/>
      <c r="AP77" s="167"/>
      <c r="AQ77" s="167"/>
      <c r="AR77" s="167"/>
      <c r="AS77" s="52"/>
      <c r="AT77" s="52"/>
      <c r="AU77" s="52"/>
      <c r="AV77" s="52"/>
      <c r="AX77" s="52"/>
      <c r="AY77" s="52"/>
      <c r="AZ77" s="52"/>
      <c r="BA77" s="52"/>
      <c r="BB77" s="52"/>
      <c r="BC77" s="52"/>
      <c r="BD77" s="52"/>
      <c r="BE77" s="52"/>
      <c r="BF77" s="52"/>
      <c r="BG77" s="52"/>
      <c r="BH77" s="52"/>
      <c r="BI77" s="52"/>
      <c r="BJ77" s="52"/>
      <c r="BK77" s="52"/>
      <c r="BL77" s="52"/>
      <c r="BM77" s="52"/>
      <c r="BN77" s="52"/>
      <c r="BO77" s="52"/>
      <c r="BP77" s="52"/>
      <c r="BQ77" s="52"/>
      <c r="BR77" s="52"/>
      <c r="BS77" s="52"/>
      <c r="BT77" s="52"/>
      <c r="BU77" s="52"/>
      <c r="BV77" s="52"/>
      <c r="BW77" s="52"/>
      <c r="BX77" s="52"/>
      <c r="BY77" s="52"/>
      <c r="BZ77" s="52"/>
      <c r="CA77" s="140">
        <f t="shared" si="65"/>
        <v>44638</v>
      </c>
      <c r="CB77" s="20" t="s">
        <v>431</v>
      </c>
      <c r="CC77" s="52"/>
      <c r="CD77" s="139">
        <f t="shared" si="66"/>
        <v>44697</v>
      </c>
      <c r="CE77" s="145" t="s">
        <v>150</v>
      </c>
      <c r="CF77" s="52"/>
      <c r="CG77" s="52"/>
      <c r="CH77" s="52"/>
      <c r="CI77" s="52"/>
      <c r="CJ77" s="39"/>
      <c r="CK77" s="40"/>
      <c r="CL77" s="52"/>
      <c r="CM77" s="52"/>
      <c r="CN77" s="52"/>
      <c r="CO77" s="52"/>
      <c r="CP77" s="52"/>
      <c r="CQ77" s="52"/>
      <c r="CR77" s="52"/>
      <c r="CS77" s="52"/>
      <c r="CT77" s="52"/>
      <c r="CU77" s="52"/>
      <c r="CV77" s="52"/>
      <c r="CW77" s="52"/>
      <c r="CX77" s="52"/>
      <c r="CY77" s="52"/>
      <c r="CZ77" s="52"/>
      <c r="DA77" s="140"/>
      <c r="DB77" s="20"/>
      <c r="DC77" s="8"/>
      <c r="DD77" s="8"/>
      <c r="DE77" s="8"/>
      <c r="DF77" s="8"/>
      <c r="DG77" s="8"/>
      <c r="DH77" s="8"/>
      <c r="DI77" s="8"/>
      <c r="DJ77" s="8"/>
      <c r="DK77" s="8"/>
      <c r="DL77" s="8"/>
      <c r="DM77" s="8"/>
      <c r="DN77" s="8"/>
      <c r="DO77" s="8"/>
      <c r="DP77" s="8"/>
      <c r="DQ77" s="8"/>
      <c r="DR77" s="8"/>
      <c r="DS77" s="8"/>
      <c r="DT77" s="8"/>
      <c r="DU77" s="8"/>
      <c r="DV77" s="8"/>
      <c r="DW77" s="8"/>
      <c r="DX77" s="8"/>
      <c r="DY77" s="8"/>
      <c r="DZ77" s="8"/>
      <c r="EA77" s="8"/>
      <c r="EB77" s="8"/>
      <c r="EC77" s="8"/>
      <c r="ED77" s="8"/>
      <c r="EE77" s="8"/>
      <c r="EF77" s="8"/>
      <c r="EG77" s="8"/>
      <c r="EH77" s="8"/>
      <c r="EI77" s="8"/>
      <c r="EJ77" s="8"/>
      <c r="EK77" s="8"/>
      <c r="EL77" s="8"/>
      <c r="EM77" s="8"/>
      <c r="EN77" s="8"/>
      <c r="EO77" s="8"/>
      <c r="EP77" s="8"/>
      <c r="EQ77" s="8"/>
      <c r="ER77" s="8"/>
      <c r="ES77" s="8"/>
      <c r="ET77" s="8"/>
      <c r="EU77" s="8"/>
      <c r="EV77" s="8"/>
      <c r="EW77" s="8"/>
      <c r="EX77" s="8"/>
      <c r="EY77" s="8"/>
      <c r="EZ77" s="8"/>
      <c r="FA77" s="8"/>
      <c r="FB77" s="8"/>
      <c r="FC77" s="8"/>
      <c r="FD77" s="8"/>
      <c r="FE77" s="8"/>
      <c r="FF77" s="8"/>
      <c r="FG77" s="8"/>
      <c r="FH77" s="8"/>
      <c r="FI77" s="8"/>
      <c r="FJ77" s="8"/>
      <c r="FK77" s="8"/>
      <c r="FL77" s="8"/>
      <c r="FM77" s="8"/>
      <c r="FN77" s="8"/>
      <c r="FO77" s="8"/>
      <c r="FP77" s="8"/>
      <c r="FQ77" s="8"/>
      <c r="FR77" s="8"/>
      <c r="FS77" s="8"/>
      <c r="FT77" s="8"/>
      <c r="FU77" s="8"/>
      <c r="FV77" s="8"/>
      <c r="FW77" s="8"/>
      <c r="FX77" s="8"/>
      <c r="FY77" s="8"/>
      <c r="FZ77" s="8"/>
      <c r="GA77" s="8"/>
      <c r="GB77" s="8"/>
      <c r="GC77" s="8"/>
      <c r="GD77" s="8"/>
      <c r="GE77" s="8"/>
      <c r="GF77" s="8"/>
      <c r="GG77" s="8"/>
      <c r="GH77" s="8"/>
      <c r="GI77" s="8"/>
      <c r="GJ77" s="8"/>
      <c r="GK77" s="8"/>
      <c r="GL77" s="8"/>
      <c r="GM77" s="8"/>
      <c r="GN77" s="8"/>
      <c r="GO77" s="8"/>
      <c r="GP77" s="8"/>
    </row>
    <row r="78" spans="1:198" ht="18.75" customHeight="1" x14ac:dyDescent="0.3">
      <c r="A78" s="8"/>
      <c r="B78" s="8"/>
      <c r="C78" s="8"/>
      <c r="D78" s="8"/>
      <c r="E78" s="8"/>
      <c r="F78" s="8"/>
      <c r="G78" s="8"/>
      <c r="H78" s="8"/>
      <c r="I78" s="8"/>
      <c r="J78" s="8"/>
      <c r="K78" s="8">
        <f>K76+1</f>
        <v>19</v>
      </c>
      <c r="L78" s="227"/>
      <c r="M78" s="228"/>
      <c r="N78" s="228"/>
      <c r="O78" s="228"/>
      <c r="P78" s="228"/>
      <c r="Q78" s="228"/>
      <c r="R78" s="237"/>
      <c r="S78" s="237"/>
      <c r="T78" s="237"/>
      <c r="U78" s="240"/>
      <c r="V78" s="240"/>
      <c r="W78" s="240"/>
      <c r="X78" s="240"/>
      <c r="Y78" s="240"/>
      <c r="Z78" s="241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52"/>
      <c r="AP78" s="167">
        <f>MONTH(U78)</f>
        <v>1</v>
      </c>
      <c r="AQ78" s="168">
        <f>DAY(U78)</f>
        <v>0</v>
      </c>
      <c r="AR78" s="167">
        <f>AP78*100+AQ78</f>
        <v>100</v>
      </c>
      <c r="AS78" s="52"/>
      <c r="AT78" s="52"/>
      <c r="AU78" s="52"/>
      <c r="AV78" s="52"/>
      <c r="AX78" s="52"/>
      <c r="AY78" s="52"/>
      <c r="AZ78" s="52"/>
      <c r="BA78" s="52"/>
      <c r="BB78" s="52"/>
      <c r="BC78" s="52"/>
      <c r="BD78" s="52"/>
      <c r="BE78" s="52"/>
      <c r="BF78" s="52"/>
      <c r="BG78" s="52"/>
      <c r="BH78" s="52"/>
      <c r="BI78" s="52"/>
      <c r="BJ78" s="52"/>
      <c r="BK78" s="52"/>
      <c r="BL78" s="52"/>
      <c r="BM78" s="52"/>
      <c r="BN78" s="52"/>
      <c r="BO78" s="52"/>
      <c r="BP78" s="52"/>
      <c r="BQ78" s="52"/>
      <c r="BR78" s="52"/>
      <c r="BS78" s="52"/>
      <c r="BT78" s="52"/>
      <c r="BU78" s="52"/>
      <c r="BV78" s="52"/>
      <c r="BW78" s="52"/>
      <c r="BX78" s="52"/>
      <c r="BY78" s="52"/>
      <c r="BZ78" s="52"/>
      <c r="CA78" s="140">
        <f t="shared" si="65"/>
        <v>44639</v>
      </c>
      <c r="CB78" s="20" t="s">
        <v>432</v>
      </c>
      <c r="CC78" s="52"/>
      <c r="CD78" s="139">
        <f t="shared" si="66"/>
        <v>44698</v>
      </c>
      <c r="CE78" s="145" t="s">
        <v>151</v>
      </c>
      <c r="CF78" s="52"/>
      <c r="CG78" s="52"/>
      <c r="CH78" s="52"/>
      <c r="CI78" s="52"/>
      <c r="CJ78" s="39"/>
      <c r="CK78" s="40"/>
      <c r="CL78" s="52"/>
      <c r="CM78" s="52"/>
      <c r="CN78" s="52"/>
      <c r="CO78" s="52"/>
      <c r="CP78" s="52"/>
      <c r="CQ78" s="52"/>
      <c r="CR78" s="52"/>
      <c r="CS78" s="52"/>
      <c r="CT78" s="52"/>
      <c r="CU78" s="52"/>
      <c r="CV78" s="52"/>
      <c r="CW78" s="52"/>
      <c r="CX78" s="52"/>
      <c r="CY78" s="52"/>
      <c r="CZ78" s="52"/>
      <c r="DA78" s="140"/>
      <c r="DB78" s="20"/>
      <c r="DC78" s="8"/>
      <c r="DD78" s="8"/>
      <c r="DE78" s="8"/>
      <c r="DF78" s="8"/>
      <c r="DG78" s="8"/>
      <c r="DH78" s="8"/>
      <c r="DI78" s="8"/>
      <c r="DJ78" s="8"/>
      <c r="DK78" s="8"/>
      <c r="DL78" s="8"/>
      <c r="DM78" s="8"/>
      <c r="DN78" s="8"/>
      <c r="DO78" s="8"/>
      <c r="DP78" s="8"/>
      <c r="DQ78" s="8"/>
      <c r="DR78" s="8"/>
      <c r="DS78" s="8"/>
      <c r="DT78" s="8"/>
      <c r="DU78" s="8"/>
      <c r="DV78" s="8"/>
      <c r="DW78" s="8"/>
      <c r="DX78" s="8"/>
      <c r="DY78" s="8"/>
      <c r="DZ78" s="8"/>
      <c r="EA78" s="8"/>
      <c r="EB78" s="8"/>
      <c r="EC78" s="8"/>
      <c r="ED78" s="8"/>
      <c r="EE78" s="8"/>
      <c r="EF78" s="8"/>
      <c r="EG78" s="8"/>
      <c r="EH78" s="8"/>
      <c r="EI78" s="8"/>
      <c r="EJ78" s="8"/>
      <c r="EK78" s="8"/>
      <c r="EL78" s="8"/>
      <c r="EM78" s="8"/>
      <c r="EN78" s="8"/>
      <c r="EO78" s="8"/>
      <c r="EP78" s="8"/>
      <c r="EQ78" s="8"/>
      <c r="ER78" s="8"/>
      <c r="ES78" s="8"/>
      <c r="ET78" s="8"/>
      <c r="EU78" s="8"/>
      <c r="EV78" s="8"/>
      <c r="EW78" s="8"/>
      <c r="EX78" s="8"/>
      <c r="EY78" s="8"/>
      <c r="EZ78" s="8"/>
      <c r="FA78" s="8"/>
      <c r="FB78" s="8"/>
      <c r="FC78" s="8"/>
      <c r="FD78" s="8"/>
      <c r="FE78" s="8"/>
      <c r="FF78" s="8"/>
      <c r="FG78" s="8"/>
      <c r="FH78" s="8"/>
      <c r="FI78" s="8"/>
      <c r="FJ78" s="8"/>
      <c r="FK78" s="8"/>
      <c r="FL78" s="8"/>
      <c r="FM78" s="8"/>
      <c r="FN78" s="8"/>
      <c r="FO78" s="8"/>
      <c r="FP78" s="8"/>
      <c r="FQ78" s="8"/>
      <c r="FR78" s="8"/>
      <c r="FS78" s="8"/>
      <c r="FT78" s="8"/>
      <c r="FU78" s="8"/>
      <c r="FV78" s="8"/>
      <c r="FW78" s="8"/>
      <c r="FX78" s="8"/>
      <c r="FY78" s="8"/>
      <c r="FZ78" s="8"/>
      <c r="GA78" s="8"/>
      <c r="GB78" s="8"/>
      <c r="GC78" s="8"/>
      <c r="GD78" s="8"/>
      <c r="GE78" s="8"/>
      <c r="GF78" s="8"/>
      <c r="GG78" s="8"/>
      <c r="GH78" s="8"/>
      <c r="GI78" s="8"/>
      <c r="GJ78" s="8"/>
      <c r="GK78" s="8"/>
      <c r="GL78" s="8"/>
      <c r="GM78" s="8"/>
      <c r="GN78" s="8"/>
      <c r="GO78" s="8"/>
      <c r="GP78" s="8"/>
    </row>
    <row r="79" spans="1:198" ht="18.75" customHeight="1" x14ac:dyDescent="0.25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175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176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52"/>
      <c r="AP79" s="167"/>
      <c r="AQ79" s="167"/>
      <c r="AR79" s="167"/>
      <c r="AS79" s="52"/>
      <c r="AT79" s="52"/>
      <c r="AU79" s="52"/>
      <c r="AV79" s="52"/>
      <c r="AX79" s="52"/>
      <c r="AY79" s="52"/>
      <c r="AZ79" s="52"/>
      <c r="BA79" s="52"/>
      <c r="BB79" s="52"/>
      <c r="BC79" s="52"/>
      <c r="BD79" s="52"/>
      <c r="BE79" s="52"/>
      <c r="BF79" s="52"/>
      <c r="BG79" s="52"/>
      <c r="BH79" s="52"/>
      <c r="BI79" s="52"/>
      <c r="BJ79" s="52"/>
      <c r="BK79" s="52"/>
      <c r="BL79" s="52"/>
      <c r="BM79" s="52"/>
      <c r="BN79" s="52"/>
      <c r="BO79" s="52"/>
      <c r="BP79" s="52"/>
      <c r="BQ79" s="52"/>
      <c r="BR79" s="52"/>
      <c r="BS79" s="52"/>
      <c r="BT79" s="52"/>
      <c r="BU79" s="52"/>
      <c r="BV79" s="52"/>
      <c r="BW79" s="52"/>
      <c r="BX79" s="52"/>
      <c r="BY79" s="52"/>
      <c r="BZ79" s="52"/>
      <c r="CA79" s="140">
        <f t="shared" si="65"/>
        <v>44640</v>
      </c>
      <c r="CB79" s="20" t="s">
        <v>433</v>
      </c>
      <c r="CC79" s="52"/>
      <c r="CD79" s="139">
        <f t="shared" si="66"/>
        <v>44699</v>
      </c>
      <c r="CE79" s="145" t="s">
        <v>152</v>
      </c>
      <c r="CF79" s="52"/>
      <c r="CG79" s="52"/>
      <c r="CH79" s="52"/>
      <c r="CI79" s="52"/>
      <c r="CJ79" s="39"/>
      <c r="CK79" s="40"/>
      <c r="CL79" s="52"/>
      <c r="CM79" s="52"/>
      <c r="CN79" s="52"/>
      <c r="CO79" s="52"/>
      <c r="CP79" s="52"/>
      <c r="CQ79" s="52"/>
      <c r="CR79" s="52"/>
      <c r="CS79" s="52"/>
      <c r="CT79" s="52"/>
      <c r="CU79" s="52"/>
      <c r="CV79" s="52"/>
      <c r="CW79" s="52"/>
      <c r="CX79" s="52"/>
      <c r="CY79" s="52"/>
      <c r="CZ79" s="52"/>
      <c r="DA79" s="140"/>
      <c r="DB79" s="20"/>
      <c r="DC79" s="8"/>
      <c r="DD79" s="8"/>
      <c r="DE79" s="8"/>
      <c r="DF79" s="8"/>
      <c r="DG79" s="8"/>
      <c r="DH79" s="8"/>
      <c r="DI79" s="8"/>
      <c r="DJ79" s="8"/>
      <c r="DK79" s="8"/>
      <c r="DL79" s="8"/>
      <c r="DM79" s="8"/>
      <c r="DN79" s="8"/>
      <c r="DO79" s="8"/>
      <c r="DP79" s="8"/>
      <c r="DQ79" s="8"/>
      <c r="DR79" s="8"/>
      <c r="DS79" s="8"/>
      <c r="DT79" s="8"/>
      <c r="DU79" s="8"/>
      <c r="DV79" s="8"/>
      <c r="DW79" s="8"/>
      <c r="DX79" s="8"/>
      <c r="DY79" s="8"/>
      <c r="DZ79" s="8"/>
      <c r="EA79" s="8"/>
      <c r="EB79" s="8"/>
      <c r="EC79" s="8"/>
      <c r="ED79" s="8"/>
      <c r="EE79" s="8"/>
      <c r="EF79" s="8"/>
      <c r="EG79" s="8"/>
      <c r="EH79" s="8"/>
      <c r="EI79" s="8"/>
      <c r="EJ79" s="8"/>
      <c r="EK79" s="8"/>
      <c r="EL79" s="8"/>
      <c r="EM79" s="8"/>
      <c r="EN79" s="8"/>
      <c r="EO79" s="8"/>
      <c r="EP79" s="8"/>
      <c r="EQ79" s="8"/>
      <c r="ER79" s="8"/>
      <c r="ES79" s="8"/>
      <c r="ET79" s="8"/>
      <c r="EU79" s="8"/>
      <c r="EV79" s="8"/>
      <c r="EW79" s="8"/>
      <c r="EX79" s="8"/>
      <c r="EY79" s="8"/>
      <c r="EZ79" s="8"/>
      <c r="FA79" s="8"/>
      <c r="FB79" s="8"/>
      <c r="FC79" s="8"/>
      <c r="FD79" s="8"/>
      <c r="FE79" s="8"/>
      <c r="FF79" s="8"/>
      <c r="FG79" s="8"/>
      <c r="FH79" s="8"/>
      <c r="FI79" s="8"/>
      <c r="FJ79" s="8"/>
      <c r="FK79" s="8"/>
      <c r="FL79" s="8"/>
      <c r="FM79" s="8"/>
      <c r="FN79" s="8"/>
      <c r="FO79" s="8"/>
      <c r="FP79" s="8"/>
      <c r="FQ79" s="8"/>
      <c r="FR79" s="8"/>
      <c r="FS79" s="8"/>
      <c r="FT79" s="8"/>
      <c r="FU79" s="8"/>
      <c r="FV79" s="8"/>
      <c r="FW79" s="8"/>
      <c r="FX79" s="8"/>
      <c r="FY79" s="8"/>
      <c r="FZ79" s="8"/>
      <c r="GA79" s="8"/>
      <c r="GB79" s="8"/>
      <c r="GC79" s="8"/>
      <c r="GD79" s="8"/>
      <c r="GE79" s="8"/>
      <c r="GF79" s="8"/>
      <c r="GG79" s="8"/>
      <c r="GH79" s="8"/>
      <c r="GI79" s="8"/>
      <c r="GJ79" s="8"/>
      <c r="GK79" s="8"/>
      <c r="GL79" s="8"/>
      <c r="GM79" s="8"/>
      <c r="GN79" s="8"/>
      <c r="GO79" s="8"/>
      <c r="GP79" s="8"/>
    </row>
    <row r="80" spans="1:198" ht="18.75" customHeight="1" thickBot="1" x14ac:dyDescent="0.35">
      <c r="A80" s="8"/>
      <c r="B80" s="8"/>
      <c r="C80" s="8"/>
      <c r="D80" s="8"/>
      <c r="E80" s="8"/>
      <c r="F80" s="8"/>
      <c r="G80" s="8"/>
      <c r="H80" s="8"/>
      <c r="I80" s="8"/>
      <c r="J80" s="8"/>
      <c r="K80" s="8">
        <f>K78+1</f>
        <v>20</v>
      </c>
      <c r="L80" s="242"/>
      <c r="M80" s="243"/>
      <c r="N80" s="243"/>
      <c r="O80" s="243"/>
      <c r="P80" s="243"/>
      <c r="Q80" s="243"/>
      <c r="R80" s="244"/>
      <c r="S80" s="244"/>
      <c r="T80" s="244"/>
      <c r="U80" s="245"/>
      <c r="V80" s="245"/>
      <c r="W80" s="245"/>
      <c r="X80" s="245"/>
      <c r="Y80" s="245"/>
      <c r="Z80" s="246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52"/>
      <c r="AP80" s="167">
        <f>MONTH(U80)</f>
        <v>1</v>
      </c>
      <c r="AQ80" s="168">
        <f>DAY(U80)</f>
        <v>0</v>
      </c>
      <c r="AR80" s="167">
        <f>AP80*100+AQ80</f>
        <v>100</v>
      </c>
      <c r="AS80" s="52"/>
      <c r="AT80" s="52"/>
      <c r="AU80" s="52"/>
      <c r="AV80" s="52"/>
      <c r="AX80" s="52"/>
      <c r="AY80" s="52"/>
      <c r="AZ80" s="52"/>
      <c r="BA80" s="52"/>
      <c r="BB80" s="52"/>
      <c r="BC80" s="52"/>
      <c r="BD80" s="52"/>
      <c r="BE80" s="52"/>
      <c r="BF80" s="52"/>
      <c r="BG80" s="52"/>
      <c r="BH80" s="52"/>
      <c r="BI80" s="52"/>
      <c r="BJ80" s="52"/>
      <c r="BK80" s="52"/>
      <c r="BL80" s="52"/>
      <c r="BM80" s="52"/>
      <c r="BN80" s="52"/>
      <c r="BO80" s="52"/>
      <c r="BP80" s="52"/>
      <c r="BQ80" s="52"/>
      <c r="BR80" s="52"/>
      <c r="BS80" s="52"/>
      <c r="BT80" s="52"/>
      <c r="BU80" s="52"/>
      <c r="BV80" s="52"/>
      <c r="BW80" s="52"/>
      <c r="BX80" s="52"/>
      <c r="BY80" s="52"/>
      <c r="BZ80" s="52"/>
      <c r="CA80" s="140">
        <f t="shared" si="65"/>
        <v>44641</v>
      </c>
      <c r="CB80" s="20" t="s">
        <v>434</v>
      </c>
      <c r="CC80" s="52"/>
      <c r="CD80" s="139">
        <f t="shared" si="66"/>
        <v>44700</v>
      </c>
      <c r="CE80" s="145" t="s">
        <v>153</v>
      </c>
      <c r="CF80" s="52"/>
      <c r="CG80" s="52"/>
      <c r="CH80" s="52"/>
      <c r="CI80" s="52"/>
      <c r="CJ80" s="39"/>
      <c r="CK80" s="40"/>
      <c r="CL80" s="52"/>
      <c r="CM80" s="52"/>
      <c r="CN80" s="52"/>
      <c r="CO80" s="52"/>
      <c r="CP80" s="52"/>
      <c r="CQ80" s="52"/>
      <c r="CR80" s="52"/>
      <c r="CS80" s="52"/>
      <c r="CT80" s="52"/>
      <c r="CU80" s="52"/>
      <c r="CV80" s="52"/>
      <c r="CW80" s="52"/>
      <c r="CX80" s="52"/>
      <c r="CY80" s="52"/>
      <c r="CZ80" s="52"/>
      <c r="DA80" s="140"/>
      <c r="DB80" s="20"/>
      <c r="DC80" s="8"/>
      <c r="DD80" s="8"/>
      <c r="DE80" s="8"/>
      <c r="DF80" s="8"/>
      <c r="DG80" s="8"/>
      <c r="DH80" s="8"/>
      <c r="DI80" s="8"/>
      <c r="DJ80" s="8"/>
      <c r="DK80" s="8"/>
      <c r="DL80" s="8"/>
      <c r="DM80" s="8"/>
      <c r="DN80" s="8"/>
      <c r="DO80" s="8"/>
      <c r="DP80" s="8"/>
      <c r="DQ80" s="8"/>
      <c r="DR80" s="8"/>
      <c r="DS80" s="8"/>
      <c r="DT80" s="8"/>
      <c r="DU80" s="8"/>
      <c r="DV80" s="8"/>
      <c r="DW80" s="8"/>
      <c r="DX80" s="8"/>
      <c r="DY80" s="8"/>
      <c r="DZ80" s="8"/>
      <c r="EA80" s="8"/>
      <c r="EB80" s="8"/>
      <c r="EC80" s="8"/>
      <c r="ED80" s="8"/>
      <c r="EE80" s="8"/>
      <c r="EF80" s="8"/>
      <c r="EG80" s="8"/>
      <c r="EH80" s="8"/>
      <c r="EI80" s="8"/>
      <c r="EJ80" s="8"/>
      <c r="EK80" s="8"/>
      <c r="EL80" s="8"/>
      <c r="EM80" s="8"/>
      <c r="EN80" s="8"/>
      <c r="EO80" s="8"/>
      <c r="EP80" s="8"/>
      <c r="EQ80" s="8"/>
      <c r="ER80" s="8"/>
      <c r="ES80" s="8"/>
      <c r="ET80" s="8"/>
      <c r="EU80" s="8"/>
      <c r="EV80" s="8"/>
      <c r="EW80" s="8"/>
      <c r="EX80" s="8"/>
      <c r="EY80" s="8"/>
      <c r="EZ80" s="8"/>
      <c r="FA80" s="8"/>
      <c r="FB80" s="8"/>
      <c r="FC80" s="8"/>
      <c r="FD80" s="8"/>
      <c r="FE80" s="8"/>
      <c r="FF80" s="8"/>
      <c r="FG80" s="8"/>
      <c r="FH80" s="8"/>
      <c r="FI80" s="8"/>
      <c r="FJ80" s="8"/>
      <c r="FK80" s="8"/>
      <c r="FL80" s="8"/>
      <c r="FM80" s="8"/>
      <c r="FN80" s="8"/>
      <c r="FO80" s="8"/>
      <c r="FP80" s="8"/>
      <c r="FQ80" s="8"/>
      <c r="FR80" s="8"/>
      <c r="FS80" s="8"/>
      <c r="FT80" s="8"/>
      <c r="FU80" s="8"/>
      <c r="FV80" s="8"/>
      <c r="FW80" s="8"/>
      <c r="FX80" s="8"/>
      <c r="FY80" s="8"/>
      <c r="FZ80" s="8"/>
      <c r="GA80" s="8"/>
      <c r="GB80" s="8"/>
      <c r="GC80" s="8"/>
      <c r="GD80" s="8"/>
      <c r="GE80" s="8"/>
      <c r="GF80" s="8"/>
      <c r="GG80" s="8"/>
      <c r="GH80" s="8"/>
      <c r="GI80" s="8"/>
      <c r="GJ80" s="8"/>
      <c r="GK80" s="8"/>
      <c r="GL80" s="8"/>
      <c r="GM80" s="8"/>
      <c r="GN80" s="8"/>
      <c r="GO80" s="8"/>
      <c r="GP80" s="8"/>
    </row>
    <row r="81" spans="1:198" ht="16.5" thickTop="1" x14ac:dyDescent="0.25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52"/>
      <c r="AP81" s="52"/>
      <c r="AQ81" s="52"/>
      <c r="AR81" s="52"/>
      <c r="AS81" s="52"/>
      <c r="AT81" s="52"/>
      <c r="AU81" s="52"/>
      <c r="AV81" s="52"/>
      <c r="AW81" s="52"/>
      <c r="AX81" s="52"/>
      <c r="AY81" s="52"/>
      <c r="AZ81" s="52"/>
      <c r="BA81" s="52"/>
      <c r="BB81" s="52"/>
      <c r="BC81" s="52"/>
      <c r="BD81" s="52"/>
      <c r="BE81" s="52"/>
      <c r="BF81" s="52"/>
      <c r="BG81" s="52"/>
      <c r="BH81" s="52"/>
      <c r="BI81" s="52"/>
      <c r="BJ81" s="52"/>
      <c r="BK81" s="52"/>
      <c r="BL81" s="52"/>
      <c r="BM81" s="52"/>
      <c r="BN81" s="52"/>
      <c r="BO81" s="52"/>
      <c r="BP81" s="52"/>
      <c r="BQ81" s="52"/>
      <c r="BR81" s="52"/>
      <c r="BS81" s="52"/>
      <c r="BT81" s="52"/>
      <c r="BU81" s="52"/>
      <c r="BV81" s="52"/>
      <c r="BW81" s="52"/>
      <c r="BX81" s="52"/>
      <c r="BY81" s="52"/>
      <c r="BZ81" s="52"/>
      <c r="CA81" s="140">
        <f t="shared" si="65"/>
        <v>44642</v>
      </c>
      <c r="CB81" s="20" t="s">
        <v>435</v>
      </c>
      <c r="CC81" s="52"/>
      <c r="CD81" s="139">
        <f t="shared" si="66"/>
        <v>44701</v>
      </c>
      <c r="CE81" s="145" t="s">
        <v>154</v>
      </c>
      <c r="CF81" s="52"/>
      <c r="CG81" s="52"/>
      <c r="CH81" s="52"/>
      <c r="CI81" s="52"/>
      <c r="CJ81" s="39"/>
      <c r="CK81" s="40"/>
      <c r="CL81" s="52"/>
      <c r="CM81" s="52"/>
      <c r="CN81" s="52"/>
      <c r="CO81" s="52"/>
      <c r="CP81" s="52"/>
      <c r="CQ81" s="52"/>
      <c r="CR81" s="52"/>
      <c r="CS81" s="52"/>
      <c r="CT81" s="52"/>
      <c r="CU81" s="52"/>
      <c r="CV81" s="52"/>
      <c r="CW81" s="52"/>
      <c r="CX81" s="52"/>
      <c r="CY81" s="52"/>
      <c r="CZ81" s="52"/>
      <c r="DA81" s="140"/>
      <c r="DB81" s="20"/>
      <c r="DC81" s="8"/>
      <c r="DD81" s="8"/>
      <c r="DE81" s="8"/>
      <c r="DF81" s="8"/>
      <c r="DG81" s="8"/>
      <c r="DH81" s="8"/>
      <c r="DI81" s="8"/>
      <c r="DJ81" s="8"/>
      <c r="DK81" s="8"/>
      <c r="DL81" s="8"/>
      <c r="DM81" s="8"/>
      <c r="DN81" s="8"/>
      <c r="DO81" s="8"/>
      <c r="DP81" s="8"/>
      <c r="DQ81" s="8"/>
      <c r="DR81" s="8"/>
      <c r="DS81" s="8"/>
      <c r="DT81" s="8"/>
      <c r="DU81" s="8"/>
      <c r="DV81" s="8"/>
      <c r="DW81" s="8"/>
      <c r="DX81" s="8"/>
      <c r="DY81" s="8"/>
      <c r="DZ81" s="8"/>
      <c r="EA81" s="8"/>
      <c r="EB81" s="8"/>
      <c r="EC81" s="8"/>
      <c r="ED81" s="8"/>
      <c r="EE81" s="8"/>
      <c r="EF81" s="8"/>
      <c r="EG81" s="8"/>
      <c r="EH81" s="8"/>
      <c r="EI81" s="8"/>
      <c r="EJ81" s="8"/>
      <c r="EK81" s="8"/>
      <c r="EL81" s="8"/>
      <c r="EM81" s="8"/>
      <c r="EN81" s="8"/>
      <c r="EO81" s="8"/>
      <c r="EP81" s="8"/>
      <c r="EQ81" s="8"/>
      <c r="ER81" s="8"/>
      <c r="ES81" s="8"/>
      <c r="ET81" s="8"/>
      <c r="EU81" s="8"/>
      <c r="EV81" s="8"/>
      <c r="EW81" s="8"/>
      <c r="EX81" s="8"/>
      <c r="EY81" s="8"/>
      <c r="EZ81" s="8"/>
      <c r="FA81" s="8"/>
      <c r="FB81" s="8"/>
      <c r="FC81" s="8"/>
      <c r="FD81" s="8"/>
      <c r="FE81" s="8"/>
      <c r="FF81" s="8"/>
      <c r="FG81" s="8"/>
      <c r="FH81" s="8"/>
      <c r="FI81" s="8"/>
      <c r="FJ81" s="8"/>
      <c r="FK81" s="8"/>
      <c r="FL81" s="8"/>
      <c r="FM81" s="8"/>
      <c r="FN81" s="8"/>
      <c r="FO81" s="8"/>
      <c r="FP81" s="8"/>
      <c r="FQ81" s="8"/>
      <c r="FR81" s="8"/>
      <c r="FS81" s="8"/>
      <c r="FT81" s="8"/>
      <c r="FU81" s="8"/>
      <c r="FV81" s="8"/>
      <c r="FW81" s="8"/>
      <c r="FX81" s="8"/>
      <c r="FY81" s="8"/>
      <c r="FZ81" s="8"/>
      <c r="GA81" s="8"/>
      <c r="GB81" s="8"/>
      <c r="GC81" s="8"/>
      <c r="GD81" s="8"/>
      <c r="GE81" s="8"/>
      <c r="GF81" s="8"/>
      <c r="GG81" s="8"/>
      <c r="GH81" s="8"/>
      <c r="GI81" s="8"/>
      <c r="GJ81" s="8"/>
      <c r="GK81" s="8"/>
      <c r="GL81" s="8"/>
      <c r="GM81" s="8"/>
      <c r="GN81" s="8"/>
      <c r="GO81" s="8"/>
      <c r="GP81" s="8"/>
    </row>
    <row r="82" spans="1:198" x14ac:dyDescent="0.25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52"/>
      <c r="AP82" s="52"/>
      <c r="AQ82" s="52"/>
      <c r="AR82" s="52"/>
      <c r="AS82" s="52"/>
      <c r="AT82" s="52"/>
      <c r="AU82" s="52"/>
      <c r="AV82" s="52"/>
      <c r="AW82" s="52"/>
      <c r="AX82" s="52"/>
      <c r="AY82" s="52"/>
      <c r="AZ82" s="52"/>
      <c r="BA82" s="52"/>
      <c r="BB82" s="52"/>
      <c r="BC82" s="52"/>
      <c r="BD82" s="52"/>
      <c r="BE82" s="52"/>
      <c r="BF82" s="52"/>
      <c r="BG82" s="52"/>
      <c r="BH82" s="52"/>
      <c r="BI82" s="52"/>
      <c r="BJ82" s="52"/>
      <c r="BK82" s="52"/>
      <c r="BL82" s="52"/>
      <c r="BM82" s="52"/>
      <c r="BN82" s="52"/>
      <c r="BO82" s="52"/>
      <c r="BP82" s="52"/>
      <c r="BQ82" s="52"/>
      <c r="BR82" s="52"/>
      <c r="BS82" s="52"/>
      <c r="BT82" s="52"/>
      <c r="BU82" s="52"/>
      <c r="BV82" s="52"/>
      <c r="BW82" s="52"/>
      <c r="BX82" s="52"/>
      <c r="BY82" s="52"/>
      <c r="BZ82" s="52"/>
      <c r="CA82" s="140">
        <f t="shared" si="65"/>
        <v>44643</v>
      </c>
      <c r="CB82" s="20" t="s">
        <v>436</v>
      </c>
      <c r="CC82" s="52"/>
      <c r="CD82" s="139">
        <f t="shared" si="66"/>
        <v>44702</v>
      </c>
      <c r="CE82" s="145" t="s">
        <v>155</v>
      </c>
      <c r="CF82" s="52"/>
      <c r="CG82" s="52"/>
      <c r="CH82" s="52"/>
      <c r="CI82" s="52"/>
      <c r="CJ82" s="39"/>
      <c r="CK82" s="40"/>
      <c r="CL82" s="52"/>
      <c r="CM82" s="52"/>
      <c r="CN82" s="52"/>
      <c r="CO82" s="52"/>
      <c r="CP82" s="52"/>
      <c r="CQ82" s="52"/>
      <c r="CR82" s="52"/>
      <c r="CS82" s="52"/>
      <c r="CT82" s="52"/>
      <c r="CU82" s="52"/>
      <c r="CV82" s="52"/>
      <c r="CW82" s="52"/>
      <c r="CX82" s="52"/>
      <c r="CY82" s="52"/>
      <c r="CZ82" s="52"/>
      <c r="DA82" s="140"/>
      <c r="DB82" s="20"/>
      <c r="DC82" s="8"/>
      <c r="DD82" s="8"/>
      <c r="DE82" s="8"/>
      <c r="DF82" s="8"/>
      <c r="DG82" s="8"/>
      <c r="DH82" s="8"/>
      <c r="DI82" s="8"/>
      <c r="DJ82" s="8"/>
      <c r="DK82" s="8"/>
      <c r="DL82" s="8"/>
      <c r="DM82" s="8"/>
      <c r="DN82" s="8"/>
      <c r="DO82" s="8"/>
      <c r="DP82" s="8"/>
      <c r="DQ82" s="8"/>
      <c r="DR82" s="8"/>
      <c r="DS82" s="8"/>
      <c r="DT82" s="8"/>
      <c r="DU82" s="8"/>
      <c r="DV82" s="8"/>
      <c r="DW82" s="8"/>
      <c r="DX82" s="8"/>
      <c r="DY82" s="8"/>
      <c r="DZ82" s="8"/>
      <c r="EA82" s="8"/>
      <c r="EB82" s="8"/>
      <c r="EC82" s="8"/>
      <c r="ED82" s="8"/>
      <c r="EE82" s="8"/>
      <c r="EF82" s="8"/>
      <c r="EG82" s="8"/>
      <c r="EH82" s="8"/>
      <c r="EI82" s="8"/>
      <c r="EJ82" s="8"/>
      <c r="EK82" s="8"/>
      <c r="EL82" s="8"/>
      <c r="EM82" s="8"/>
      <c r="EN82" s="8"/>
      <c r="EO82" s="8"/>
      <c r="EP82" s="8"/>
      <c r="EQ82" s="8"/>
      <c r="ER82" s="8"/>
      <c r="ES82" s="8"/>
      <c r="ET82" s="8"/>
      <c r="EU82" s="8"/>
      <c r="EV82" s="8"/>
      <c r="EW82" s="8"/>
      <c r="EX82" s="8"/>
      <c r="EY82" s="8"/>
      <c r="EZ82" s="8"/>
      <c r="FA82" s="8"/>
      <c r="FB82" s="8"/>
      <c r="FC82" s="8"/>
      <c r="FD82" s="8"/>
      <c r="FE82" s="8"/>
      <c r="FF82" s="8"/>
      <c r="FG82" s="8"/>
      <c r="FH82" s="8"/>
      <c r="FI82" s="8"/>
      <c r="FJ82" s="8"/>
      <c r="FK82" s="8"/>
      <c r="FL82" s="8"/>
      <c r="FM82" s="8"/>
      <c r="FN82" s="8"/>
      <c r="FO82" s="8"/>
      <c r="FP82" s="8"/>
      <c r="FQ82" s="8"/>
      <c r="FR82" s="8"/>
      <c r="FS82" s="8"/>
      <c r="FT82" s="8"/>
      <c r="FU82" s="8"/>
      <c r="FV82" s="8"/>
      <c r="FW82" s="8"/>
      <c r="FX82" s="8"/>
      <c r="FY82" s="8"/>
      <c r="FZ82" s="8"/>
      <c r="GA82" s="8"/>
      <c r="GB82" s="8"/>
      <c r="GC82" s="8"/>
      <c r="GD82" s="8"/>
      <c r="GE82" s="8"/>
      <c r="GF82" s="8"/>
      <c r="GG82" s="8"/>
      <c r="GH82" s="8"/>
      <c r="GI82" s="8"/>
      <c r="GJ82" s="8"/>
      <c r="GK82" s="8"/>
      <c r="GL82" s="8"/>
      <c r="GM82" s="8"/>
      <c r="GN82" s="8"/>
      <c r="GO82" s="8"/>
      <c r="GP82" s="8"/>
    </row>
    <row r="83" spans="1:198" x14ac:dyDescent="0.25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52"/>
      <c r="AP83" s="52"/>
      <c r="AQ83" s="52"/>
      <c r="AR83" s="52"/>
      <c r="AS83" s="52"/>
      <c r="AT83" s="52"/>
      <c r="AU83" s="52"/>
      <c r="AV83" s="52"/>
      <c r="AW83" s="52"/>
      <c r="AX83" s="52"/>
      <c r="AY83" s="52"/>
      <c r="AZ83" s="52"/>
      <c r="BA83" s="52"/>
      <c r="BB83" s="52"/>
      <c r="BC83" s="52"/>
      <c r="BD83" s="52"/>
      <c r="BE83" s="52"/>
      <c r="BF83" s="52"/>
      <c r="BG83" s="52"/>
      <c r="BH83" s="52"/>
      <c r="BI83" s="52"/>
      <c r="BJ83" s="52"/>
      <c r="BK83" s="52"/>
      <c r="BL83" s="52"/>
      <c r="BM83" s="52"/>
      <c r="BN83" s="52"/>
      <c r="BO83" s="52"/>
      <c r="BP83" s="52"/>
      <c r="BQ83" s="52"/>
      <c r="BR83" s="52"/>
      <c r="BS83" s="52"/>
      <c r="BT83" s="52"/>
      <c r="BU83" s="52"/>
      <c r="BV83" s="52"/>
      <c r="BW83" s="52"/>
      <c r="BX83" s="52"/>
      <c r="BY83" s="52"/>
      <c r="BZ83" s="52"/>
      <c r="CA83" s="140">
        <f t="shared" si="65"/>
        <v>44644</v>
      </c>
      <c r="CB83" s="20" t="s">
        <v>546</v>
      </c>
      <c r="CC83" s="52"/>
      <c r="CD83" s="139">
        <f t="shared" si="66"/>
        <v>44703</v>
      </c>
      <c r="CE83" s="145" t="s">
        <v>156</v>
      </c>
      <c r="CF83" s="52"/>
      <c r="CG83" s="52"/>
      <c r="CH83" s="52"/>
      <c r="CI83" s="52"/>
      <c r="CJ83" s="39"/>
      <c r="CK83" s="40"/>
      <c r="CL83" s="52"/>
      <c r="CM83" s="52"/>
      <c r="CN83" s="52"/>
      <c r="CO83" s="52"/>
      <c r="CP83" s="52"/>
      <c r="CQ83" s="52"/>
      <c r="CR83" s="52"/>
      <c r="CS83" s="52"/>
      <c r="CT83" s="52"/>
      <c r="CU83" s="52"/>
      <c r="CV83" s="52"/>
      <c r="CW83" s="52"/>
      <c r="CX83" s="52"/>
      <c r="CY83" s="52"/>
      <c r="CZ83" s="52"/>
      <c r="DA83" s="140"/>
      <c r="DB83" s="20"/>
      <c r="DC83" s="8"/>
      <c r="DD83" s="8"/>
      <c r="DE83" s="8"/>
      <c r="DF83" s="8"/>
      <c r="DG83" s="8"/>
      <c r="DH83" s="8"/>
      <c r="DI83" s="8"/>
      <c r="DJ83" s="8"/>
      <c r="DK83" s="8"/>
      <c r="DL83" s="8"/>
      <c r="DM83" s="8"/>
      <c r="DN83" s="8"/>
      <c r="DO83" s="8"/>
      <c r="DP83" s="8"/>
      <c r="DQ83" s="8"/>
      <c r="DR83" s="8"/>
      <c r="DS83" s="8"/>
      <c r="DT83" s="8"/>
      <c r="DU83" s="8"/>
      <c r="DV83" s="8"/>
      <c r="DW83" s="8"/>
      <c r="DX83" s="8"/>
      <c r="DY83" s="8"/>
      <c r="DZ83" s="8"/>
      <c r="EA83" s="8"/>
      <c r="EB83" s="8"/>
      <c r="EC83" s="8"/>
      <c r="ED83" s="8"/>
      <c r="EE83" s="8"/>
      <c r="EF83" s="8"/>
      <c r="EG83" s="8"/>
      <c r="EH83" s="8"/>
      <c r="EI83" s="8"/>
      <c r="EJ83" s="8"/>
      <c r="EK83" s="8"/>
      <c r="EL83" s="8"/>
      <c r="EM83" s="8"/>
      <c r="EN83" s="8"/>
      <c r="EO83" s="8"/>
      <c r="EP83" s="8"/>
      <c r="EQ83" s="8"/>
      <c r="ER83" s="8"/>
      <c r="ES83" s="8"/>
      <c r="ET83" s="8"/>
      <c r="EU83" s="8"/>
      <c r="EV83" s="8"/>
      <c r="EW83" s="8"/>
      <c r="EX83" s="8"/>
      <c r="EY83" s="8"/>
      <c r="EZ83" s="8"/>
      <c r="FA83" s="8"/>
      <c r="FB83" s="8"/>
      <c r="FC83" s="8"/>
      <c r="FD83" s="8"/>
      <c r="FE83" s="8"/>
      <c r="FF83" s="8"/>
      <c r="FG83" s="8"/>
      <c r="FH83" s="8"/>
      <c r="FI83" s="8"/>
      <c r="FJ83" s="8"/>
      <c r="FK83" s="8"/>
      <c r="FL83" s="8"/>
      <c r="FM83" s="8"/>
      <c r="FN83" s="8"/>
      <c r="FO83" s="8"/>
      <c r="FP83" s="8"/>
      <c r="FQ83" s="8"/>
      <c r="FR83" s="8"/>
      <c r="FS83" s="8"/>
      <c r="FT83" s="8"/>
      <c r="FU83" s="8"/>
      <c r="FV83" s="8"/>
      <c r="FW83" s="8"/>
      <c r="FX83" s="8"/>
      <c r="FY83" s="8"/>
      <c r="FZ83" s="8"/>
      <c r="GA83" s="8"/>
      <c r="GB83" s="8"/>
      <c r="GC83" s="8"/>
      <c r="GD83" s="8"/>
      <c r="GE83" s="8"/>
      <c r="GF83" s="8"/>
      <c r="GG83" s="8"/>
      <c r="GH83" s="8"/>
      <c r="GI83" s="8"/>
      <c r="GJ83" s="8"/>
      <c r="GK83" s="8"/>
      <c r="GL83" s="8"/>
      <c r="GM83" s="8"/>
      <c r="GN83" s="8"/>
      <c r="GO83" s="8"/>
      <c r="GP83" s="8"/>
    </row>
    <row r="84" spans="1:198" x14ac:dyDescent="0.25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52"/>
      <c r="AP84" s="52"/>
      <c r="AQ84" s="52"/>
      <c r="AR84" s="52"/>
      <c r="AS84" s="52"/>
      <c r="AT84" s="52"/>
      <c r="AU84" s="52"/>
      <c r="AV84" s="52"/>
      <c r="AW84" s="52"/>
      <c r="AX84" s="52"/>
      <c r="AY84" s="52"/>
      <c r="AZ84" s="52"/>
      <c r="BA84" s="52"/>
      <c r="BB84" s="52"/>
      <c r="BC84" s="52"/>
      <c r="BD84" s="52"/>
      <c r="BE84" s="52"/>
      <c r="BF84" s="52"/>
      <c r="BG84" s="52"/>
      <c r="BH84" s="52"/>
      <c r="BI84" s="52"/>
      <c r="BJ84" s="52"/>
      <c r="BK84" s="52"/>
      <c r="BL84" s="52"/>
      <c r="BM84" s="52"/>
      <c r="BN84" s="52"/>
      <c r="BO84" s="52"/>
      <c r="BP84" s="52"/>
      <c r="BQ84" s="52"/>
      <c r="BR84" s="52"/>
      <c r="BS84" s="52"/>
      <c r="BT84" s="52"/>
      <c r="BU84" s="52"/>
      <c r="BV84" s="52"/>
      <c r="BW84" s="52"/>
      <c r="BX84" s="52"/>
      <c r="BY84" s="52"/>
      <c r="BZ84" s="52"/>
      <c r="CA84" s="140">
        <f t="shared" si="65"/>
        <v>44645</v>
      </c>
      <c r="CB84" s="20" t="s">
        <v>437</v>
      </c>
      <c r="CC84" s="52"/>
      <c r="CD84" s="139">
        <f t="shared" si="66"/>
        <v>44704</v>
      </c>
      <c r="CE84" s="145" t="s">
        <v>157</v>
      </c>
      <c r="CF84" s="52"/>
      <c r="CG84" s="52"/>
      <c r="CH84" s="52"/>
      <c r="CI84" s="52"/>
      <c r="CJ84" s="39"/>
      <c r="CK84" s="40"/>
      <c r="CL84" s="52"/>
      <c r="CM84" s="52"/>
      <c r="CN84" s="52"/>
      <c r="CO84" s="52"/>
      <c r="CP84" s="52"/>
      <c r="CQ84" s="52"/>
      <c r="CR84" s="52"/>
      <c r="CS84" s="52"/>
      <c r="CT84" s="52"/>
      <c r="CU84" s="52"/>
      <c r="CV84" s="52"/>
      <c r="CW84" s="52"/>
      <c r="CX84" s="52"/>
      <c r="CY84" s="52"/>
      <c r="CZ84" s="52"/>
      <c r="DA84" s="140"/>
      <c r="DB84" s="20"/>
      <c r="DC84" s="8"/>
      <c r="DD84" s="8"/>
      <c r="DE84" s="8"/>
      <c r="DF84" s="8"/>
      <c r="DG84" s="8"/>
      <c r="DH84" s="8"/>
      <c r="DI84" s="8"/>
      <c r="DJ84" s="8"/>
      <c r="DK84" s="8"/>
      <c r="DL84" s="8"/>
      <c r="DM84" s="8"/>
      <c r="DN84" s="8"/>
      <c r="DO84" s="8"/>
      <c r="DP84" s="8"/>
      <c r="DQ84" s="8"/>
      <c r="DR84" s="8"/>
      <c r="DS84" s="8"/>
      <c r="DT84" s="8"/>
      <c r="DU84" s="8"/>
      <c r="DV84" s="8"/>
      <c r="DW84" s="8"/>
      <c r="DX84" s="8"/>
      <c r="DY84" s="8"/>
      <c r="DZ84" s="8"/>
      <c r="EA84" s="8"/>
      <c r="EB84" s="8"/>
      <c r="EC84" s="8"/>
      <c r="ED84" s="8"/>
      <c r="EE84" s="8"/>
      <c r="EF84" s="8"/>
      <c r="EG84" s="8"/>
      <c r="EH84" s="8"/>
      <c r="EI84" s="8"/>
      <c r="EJ84" s="8"/>
      <c r="EK84" s="8"/>
      <c r="EL84" s="8"/>
      <c r="EM84" s="8"/>
      <c r="EN84" s="8"/>
      <c r="EO84" s="8"/>
      <c r="EP84" s="8"/>
      <c r="EQ84" s="8"/>
      <c r="ER84" s="8"/>
      <c r="ES84" s="8"/>
      <c r="ET84" s="8"/>
      <c r="EU84" s="8"/>
      <c r="EV84" s="8"/>
      <c r="EW84" s="8"/>
      <c r="EX84" s="8"/>
      <c r="EY84" s="8"/>
      <c r="EZ84" s="8"/>
      <c r="FA84" s="8"/>
      <c r="FB84" s="8"/>
      <c r="FC84" s="8"/>
      <c r="FD84" s="8"/>
      <c r="FE84" s="8"/>
      <c r="FF84" s="8"/>
      <c r="FG84" s="8"/>
      <c r="FH84" s="8"/>
      <c r="FI84" s="8"/>
      <c r="FJ84" s="8"/>
      <c r="FK84" s="8"/>
      <c r="FL84" s="8"/>
      <c r="FM84" s="8"/>
      <c r="FN84" s="8"/>
      <c r="FO84" s="8"/>
      <c r="FP84" s="8"/>
      <c r="FQ84" s="8"/>
      <c r="FR84" s="8"/>
      <c r="FS84" s="8"/>
      <c r="FT84" s="8"/>
      <c r="FU84" s="8"/>
      <c r="FV84" s="8"/>
      <c r="FW84" s="8"/>
      <c r="FX84" s="8"/>
      <c r="FY84" s="8"/>
      <c r="FZ84" s="8"/>
      <c r="GA84" s="8"/>
      <c r="GB84" s="8"/>
      <c r="GC84" s="8"/>
      <c r="GD84" s="8"/>
      <c r="GE84" s="8"/>
      <c r="GF84" s="8"/>
      <c r="GG84" s="8"/>
      <c r="GH84" s="8"/>
      <c r="GI84" s="8"/>
      <c r="GJ84" s="8"/>
      <c r="GK84" s="8"/>
      <c r="GL84" s="8"/>
      <c r="GM84" s="8"/>
      <c r="GN84" s="8"/>
      <c r="GO84" s="8"/>
      <c r="GP84" s="8"/>
    </row>
    <row r="85" spans="1:198" x14ac:dyDescent="0.2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52"/>
      <c r="AP85" s="52"/>
      <c r="AQ85" s="52"/>
      <c r="AR85" s="52"/>
      <c r="AS85" s="52"/>
      <c r="AT85" s="52"/>
      <c r="AU85" s="52"/>
      <c r="AV85" s="52"/>
      <c r="AW85" s="52"/>
      <c r="AX85" s="52"/>
      <c r="AY85" s="52"/>
      <c r="AZ85" s="52"/>
      <c r="BA85" s="52"/>
      <c r="BB85" s="52"/>
      <c r="BC85" s="52"/>
      <c r="BD85" s="52"/>
      <c r="BE85" s="52"/>
      <c r="BF85" s="52"/>
      <c r="BG85" s="52"/>
      <c r="BH85" s="52"/>
      <c r="BI85" s="52"/>
      <c r="BJ85" s="52"/>
      <c r="BK85" s="52"/>
      <c r="BL85" s="52"/>
      <c r="BM85" s="52"/>
      <c r="BN85" s="52"/>
      <c r="BO85" s="52"/>
      <c r="BP85" s="52"/>
      <c r="BQ85" s="52"/>
      <c r="BR85" s="52"/>
      <c r="BS85" s="52"/>
      <c r="BT85" s="52"/>
      <c r="BU85" s="52"/>
      <c r="BV85" s="52"/>
      <c r="BW85" s="52"/>
      <c r="BX85" s="52"/>
      <c r="BY85" s="52"/>
      <c r="BZ85" s="52"/>
      <c r="CA85" s="140">
        <f t="shared" si="65"/>
        <v>44646</v>
      </c>
      <c r="CB85" s="20" t="s">
        <v>438</v>
      </c>
      <c r="CC85" s="52"/>
      <c r="CD85" s="139">
        <f t="shared" si="66"/>
        <v>44705</v>
      </c>
      <c r="CE85" s="145" t="s">
        <v>158</v>
      </c>
      <c r="CF85" s="52"/>
      <c r="CG85" s="52"/>
      <c r="CH85" s="52"/>
      <c r="CI85" s="52"/>
      <c r="CJ85" s="39"/>
      <c r="CK85" s="40"/>
      <c r="CL85" s="52"/>
      <c r="CM85" s="52"/>
      <c r="CN85" s="52"/>
      <c r="CO85" s="52"/>
      <c r="CP85" s="52"/>
      <c r="CQ85" s="52"/>
      <c r="CR85" s="52"/>
      <c r="CS85" s="52"/>
      <c r="CT85" s="52"/>
      <c r="CU85" s="52"/>
      <c r="CV85" s="52"/>
      <c r="CW85" s="52"/>
      <c r="CX85" s="52"/>
      <c r="CY85" s="52"/>
      <c r="CZ85" s="52"/>
      <c r="DA85" s="140"/>
      <c r="DB85" s="20"/>
      <c r="DC85" s="8"/>
      <c r="DD85" s="8"/>
      <c r="DE85" s="8"/>
      <c r="DF85" s="8"/>
      <c r="DG85" s="8"/>
      <c r="DH85" s="8"/>
      <c r="DI85" s="8"/>
      <c r="DJ85" s="8"/>
      <c r="DK85" s="8"/>
      <c r="DL85" s="8"/>
      <c r="DM85" s="8"/>
      <c r="DN85" s="8"/>
      <c r="DO85" s="8"/>
      <c r="DP85" s="8"/>
      <c r="DQ85" s="8"/>
      <c r="DR85" s="8"/>
      <c r="DS85" s="8"/>
      <c r="DT85" s="8"/>
      <c r="DU85" s="8"/>
      <c r="DV85" s="8"/>
      <c r="DW85" s="8"/>
      <c r="DX85" s="8"/>
      <c r="DY85" s="8"/>
      <c r="DZ85" s="8"/>
      <c r="EA85" s="8"/>
      <c r="EB85" s="8"/>
      <c r="EC85" s="8"/>
      <c r="ED85" s="8"/>
      <c r="EE85" s="8"/>
      <c r="EF85" s="8"/>
      <c r="EG85" s="8"/>
      <c r="EH85" s="8"/>
      <c r="EI85" s="8"/>
      <c r="EJ85" s="8"/>
      <c r="EK85" s="8"/>
      <c r="EL85" s="8"/>
      <c r="EM85" s="8"/>
      <c r="EN85" s="8"/>
      <c r="EO85" s="8"/>
      <c r="EP85" s="8"/>
      <c r="EQ85" s="8"/>
      <c r="ER85" s="8"/>
      <c r="ES85" s="8"/>
      <c r="ET85" s="8"/>
      <c r="EU85" s="8"/>
      <c r="EV85" s="8"/>
      <c r="EW85" s="8"/>
      <c r="EX85" s="8"/>
      <c r="EY85" s="8"/>
      <c r="EZ85" s="8"/>
      <c r="FA85" s="8"/>
      <c r="FB85" s="8"/>
      <c r="FC85" s="8"/>
      <c r="FD85" s="8"/>
      <c r="FE85" s="8"/>
      <c r="FF85" s="8"/>
      <c r="FG85" s="8"/>
      <c r="FH85" s="8"/>
      <c r="FI85" s="8"/>
      <c r="FJ85" s="8"/>
      <c r="FK85" s="8"/>
      <c r="FL85" s="8"/>
      <c r="FM85" s="8"/>
      <c r="FN85" s="8"/>
      <c r="FO85" s="8"/>
      <c r="FP85" s="8"/>
      <c r="FQ85" s="8"/>
      <c r="FR85" s="8"/>
      <c r="FS85" s="8"/>
      <c r="FT85" s="8"/>
      <c r="FU85" s="8"/>
      <c r="FV85" s="8"/>
      <c r="FW85" s="8"/>
      <c r="FX85" s="8"/>
      <c r="FY85" s="8"/>
      <c r="FZ85" s="8"/>
      <c r="GA85" s="8"/>
      <c r="GB85" s="8"/>
      <c r="GC85" s="8"/>
      <c r="GD85" s="8"/>
      <c r="GE85" s="8"/>
      <c r="GF85" s="8"/>
      <c r="GG85" s="8"/>
      <c r="GH85" s="8"/>
      <c r="GI85" s="8"/>
      <c r="GJ85" s="8"/>
      <c r="GK85" s="8"/>
      <c r="GL85" s="8"/>
      <c r="GM85" s="8"/>
      <c r="GN85" s="8"/>
      <c r="GO85" s="8"/>
      <c r="GP85" s="8"/>
    </row>
    <row r="86" spans="1:198" x14ac:dyDescent="0.25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52"/>
      <c r="AP86" s="52"/>
      <c r="AQ86" s="52"/>
      <c r="AR86" s="52"/>
      <c r="AS86" s="52"/>
      <c r="AT86" s="52"/>
      <c r="AU86" s="52"/>
      <c r="AV86" s="52"/>
      <c r="AW86" s="52"/>
      <c r="AX86" s="52"/>
      <c r="AY86" s="52"/>
      <c r="AZ86" s="52"/>
      <c r="BA86" s="52"/>
      <c r="BB86" s="52"/>
      <c r="BC86" s="52"/>
      <c r="BD86" s="52"/>
      <c r="BE86" s="52"/>
      <c r="BF86" s="52"/>
      <c r="BG86" s="52"/>
      <c r="BH86" s="52"/>
      <c r="BI86" s="52"/>
      <c r="BJ86" s="52"/>
      <c r="BK86" s="52"/>
      <c r="BL86" s="52"/>
      <c r="BM86" s="52"/>
      <c r="BN86" s="52"/>
      <c r="BO86" s="52"/>
      <c r="BP86" s="52"/>
      <c r="BQ86" s="52"/>
      <c r="BR86" s="52"/>
      <c r="BS86" s="52"/>
      <c r="BT86" s="52"/>
      <c r="BU86" s="52"/>
      <c r="BV86" s="52"/>
      <c r="BW86" s="52"/>
      <c r="BX86" s="52"/>
      <c r="BY86" s="52"/>
      <c r="BZ86" s="52"/>
      <c r="CA86" s="140">
        <f t="shared" si="65"/>
        <v>44647</v>
      </c>
      <c r="CB86" s="20" t="s">
        <v>439</v>
      </c>
      <c r="CC86" s="52"/>
      <c r="CD86" s="139">
        <f t="shared" si="66"/>
        <v>44706</v>
      </c>
      <c r="CE86" s="145" t="s">
        <v>159</v>
      </c>
      <c r="CF86" s="52"/>
      <c r="CG86" s="52"/>
      <c r="CH86" s="52"/>
      <c r="CI86" s="52"/>
      <c r="CJ86" s="39"/>
      <c r="CK86" s="40"/>
      <c r="CL86" s="52"/>
      <c r="CM86" s="52"/>
      <c r="CN86" s="52"/>
      <c r="CO86" s="52"/>
      <c r="CP86" s="52"/>
      <c r="CQ86" s="52"/>
      <c r="CR86" s="52"/>
      <c r="CS86" s="52"/>
      <c r="CT86" s="52"/>
      <c r="CU86" s="52"/>
      <c r="CV86" s="52"/>
      <c r="CW86" s="52"/>
      <c r="CX86" s="52"/>
      <c r="CY86" s="52"/>
      <c r="CZ86" s="52"/>
      <c r="DA86" s="140"/>
      <c r="DB86" s="20"/>
      <c r="DC86" s="8"/>
      <c r="DD86" s="8"/>
      <c r="DE86" s="8"/>
      <c r="DF86" s="8"/>
      <c r="DG86" s="8"/>
      <c r="DH86" s="8"/>
      <c r="DI86" s="8"/>
      <c r="DJ86" s="8"/>
      <c r="DK86" s="8"/>
      <c r="DL86" s="8"/>
      <c r="DM86" s="8"/>
      <c r="DN86" s="8"/>
      <c r="DO86" s="8"/>
      <c r="DP86" s="8"/>
      <c r="DQ86" s="8"/>
      <c r="DR86" s="8"/>
      <c r="DS86" s="8"/>
      <c r="DT86" s="8"/>
      <c r="DU86" s="8"/>
      <c r="DV86" s="8"/>
      <c r="DW86" s="8"/>
      <c r="DX86" s="8"/>
      <c r="DY86" s="8"/>
      <c r="DZ86" s="8"/>
      <c r="EA86" s="8"/>
      <c r="EB86" s="8"/>
      <c r="EC86" s="8"/>
      <c r="ED86" s="8"/>
      <c r="EE86" s="8"/>
      <c r="EF86" s="8"/>
      <c r="EG86" s="8"/>
      <c r="EH86" s="8"/>
      <c r="EI86" s="8"/>
      <c r="EJ86" s="8"/>
      <c r="EK86" s="8"/>
      <c r="EL86" s="8"/>
      <c r="EM86" s="8"/>
      <c r="EN86" s="8"/>
      <c r="EO86" s="8"/>
      <c r="EP86" s="8"/>
      <c r="EQ86" s="8"/>
      <c r="ER86" s="8"/>
      <c r="ES86" s="8"/>
      <c r="ET86" s="8"/>
      <c r="EU86" s="8"/>
      <c r="EV86" s="8"/>
      <c r="EW86" s="8"/>
      <c r="EX86" s="8"/>
      <c r="EY86" s="8"/>
      <c r="EZ86" s="8"/>
      <c r="FA86" s="8"/>
      <c r="FB86" s="8"/>
      <c r="FC86" s="8"/>
      <c r="FD86" s="8"/>
      <c r="FE86" s="8"/>
      <c r="FF86" s="8"/>
      <c r="FG86" s="8"/>
      <c r="FH86" s="8"/>
      <c r="FI86" s="8"/>
      <c r="FJ86" s="8"/>
      <c r="FK86" s="8"/>
      <c r="FL86" s="8"/>
      <c r="FM86" s="8"/>
      <c r="FN86" s="8"/>
      <c r="FO86" s="8"/>
      <c r="FP86" s="8"/>
      <c r="FQ86" s="8"/>
      <c r="FR86" s="8"/>
      <c r="FS86" s="8"/>
      <c r="FT86" s="8"/>
      <c r="FU86" s="8"/>
      <c r="FV86" s="8"/>
      <c r="FW86" s="8"/>
      <c r="FX86" s="8"/>
      <c r="FY86" s="8"/>
      <c r="FZ86" s="8"/>
      <c r="GA86" s="8"/>
      <c r="GB86" s="8"/>
      <c r="GC86" s="8"/>
      <c r="GD86" s="8"/>
      <c r="GE86" s="8"/>
      <c r="GF86" s="8"/>
      <c r="GG86" s="8"/>
      <c r="GH86" s="8"/>
      <c r="GI86" s="8"/>
      <c r="GJ86" s="8"/>
      <c r="GK86" s="8"/>
      <c r="GL86" s="8"/>
      <c r="GM86" s="8"/>
      <c r="GN86" s="8"/>
      <c r="GO86" s="8"/>
      <c r="GP86" s="8"/>
    </row>
    <row r="87" spans="1:198" x14ac:dyDescent="0.25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52"/>
      <c r="AP87" s="52"/>
      <c r="AQ87" s="52"/>
      <c r="AR87" s="52"/>
      <c r="AS87" s="52"/>
      <c r="AT87" s="52"/>
      <c r="AU87" s="52"/>
      <c r="AV87" s="52"/>
      <c r="AW87" s="52"/>
      <c r="AX87" s="52"/>
      <c r="AY87" s="52"/>
      <c r="AZ87" s="52"/>
      <c r="BA87" s="52"/>
      <c r="BB87" s="52"/>
      <c r="BC87" s="52"/>
      <c r="BD87" s="52"/>
      <c r="BE87" s="52"/>
      <c r="BF87" s="52"/>
      <c r="BG87" s="52"/>
      <c r="BH87" s="52"/>
      <c r="BI87" s="52"/>
      <c r="BJ87" s="52"/>
      <c r="BK87" s="52"/>
      <c r="BL87" s="52"/>
      <c r="BM87" s="52"/>
      <c r="BN87" s="52"/>
      <c r="BO87" s="52"/>
      <c r="BP87" s="52"/>
      <c r="BQ87" s="52"/>
      <c r="BR87" s="52"/>
      <c r="BS87" s="52"/>
      <c r="BT87" s="52"/>
      <c r="BU87" s="52"/>
      <c r="BV87" s="52"/>
      <c r="BW87" s="52"/>
      <c r="BX87" s="52"/>
      <c r="BY87" s="52"/>
      <c r="BZ87" s="52"/>
      <c r="CA87" s="140">
        <f t="shared" si="65"/>
        <v>44648</v>
      </c>
      <c r="CB87" s="20" t="s">
        <v>545</v>
      </c>
      <c r="CC87" s="52"/>
      <c r="CD87" s="139">
        <f t="shared" si="66"/>
        <v>44707</v>
      </c>
      <c r="CE87" s="145" t="s">
        <v>160</v>
      </c>
      <c r="CF87" s="52"/>
      <c r="CG87" s="52"/>
      <c r="CH87" s="52"/>
      <c r="CI87" s="52"/>
      <c r="CJ87" s="39"/>
      <c r="CK87" s="40"/>
      <c r="CL87" s="52"/>
      <c r="CM87" s="52"/>
      <c r="CN87" s="52"/>
      <c r="CO87" s="52"/>
      <c r="CP87" s="52"/>
      <c r="CQ87" s="52"/>
      <c r="CR87" s="52"/>
      <c r="CS87" s="52"/>
      <c r="CT87" s="52"/>
      <c r="CU87" s="52"/>
      <c r="CV87" s="52"/>
      <c r="CW87" s="52"/>
      <c r="CX87" s="52"/>
      <c r="CY87" s="52"/>
      <c r="CZ87" s="52"/>
      <c r="DA87" s="140"/>
      <c r="DB87" s="20"/>
      <c r="DC87" s="8"/>
      <c r="DD87" s="8"/>
      <c r="DE87" s="8"/>
      <c r="DF87" s="8"/>
      <c r="DG87" s="8"/>
      <c r="DH87" s="8"/>
      <c r="DI87" s="8"/>
      <c r="DJ87" s="8"/>
      <c r="DK87" s="8"/>
      <c r="DL87" s="8"/>
      <c r="DM87" s="8"/>
      <c r="DN87" s="8"/>
      <c r="DO87" s="8"/>
      <c r="DP87" s="8"/>
      <c r="DQ87" s="8"/>
      <c r="DR87" s="8"/>
      <c r="DS87" s="8"/>
      <c r="DT87" s="8"/>
      <c r="DU87" s="8"/>
      <c r="DV87" s="8"/>
      <c r="DW87" s="8"/>
      <c r="DX87" s="8"/>
      <c r="DY87" s="8"/>
      <c r="DZ87" s="8"/>
      <c r="EA87" s="8"/>
      <c r="EB87" s="8"/>
      <c r="EC87" s="8"/>
      <c r="ED87" s="8"/>
      <c r="EE87" s="8"/>
      <c r="EF87" s="8"/>
      <c r="EG87" s="8"/>
      <c r="EH87" s="8"/>
      <c r="EI87" s="8"/>
      <c r="EJ87" s="8"/>
      <c r="EK87" s="8"/>
      <c r="EL87" s="8"/>
      <c r="EM87" s="8"/>
      <c r="EN87" s="8"/>
      <c r="EO87" s="8"/>
      <c r="EP87" s="8"/>
      <c r="EQ87" s="8"/>
      <c r="ER87" s="8"/>
      <c r="ES87" s="8"/>
      <c r="ET87" s="8"/>
      <c r="EU87" s="8"/>
      <c r="EV87" s="8"/>
      <c r="EW87" s="8"/>
      <c r="EX87" s="8"/>
      <c r="EY87" s="8"/>
      <c r="EZ87" s="8"/>
      <c r="FA87" s="8"/>
      <c r="FB87" s="8"/>
      <c r="FC87" s="8"/>
      <c r="FD87" s="8"/>
      <c r="FE87" s="8"/>
      <c r="FF87" s="8"/>
      <c r="FG87" s="8"/>
      <c r="FH87" s="8"/>
      <c r="FI87" s="8"/>
      <c r="FJ87" s="8"/>
      <c r="FK87" s="8"/>
      <c r="FL87" s="8"/>
      <c r="FM87" s="8"/>
      <c r="FN87" s="8"/>
      <c r="FO87" s="8"/>
      <c r="FP87" s="8"/>
      <c r="FQ87" s="8"/>
      <c r="FR87" s="8"/>
      <c r="FS87" s="8"/>
      <c r="FT87" s="8"/>
      <c r="FU87" s="8"/>
      <c r="FV87" s="8"/>
      <c r="FW87" s="8"/>
      <c r="FX87" s="8"/>
      <c r="FY87" s="8"/>
      <c r="FZ87" s="8"/>
      <c r="GA87" s="8"/>
      <c r="GB87" s="8"/>
      <c r="GC87" s="8"/>
      <c r="GD87" s="8"/>
      <c r="GE87" s="8"/>
      <c r="GF87" s="8"/>
      <c r="GG87" s="8"/>
      <c r="GH87" s="8"/>
      <c r="GI87" s="8"/>
      <c r="GJ87" s="8"/>
      <c r="GK87" s="8"/>
      <c r="GL87" s="8"/>
      <c r="GM87" s="8"/>
      <c r="GN87" s="8"/>
      <c r="GO87" s="8"/>
      <c r="GP87" s="8"/>
    </row>
    <row r="88" spans="1:198" x14ac:dyDescent="0.25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52"/>
      <c r="AP88" s="52"/>
      <c r="AQ88" s="52"/>
      <c r="AR88" s="52"/>
      <c r="AS88" s="52"/>
      <c r="AT88" s="52"/>
      <c r="AU88" s="52"/>
      <c r="AV88" s="52"/>
      <c r="AW88" s="52"/>
      <c r="AX88" s="52"/>
      <c r="AY88" s="52"/>
      <c r="AZ88" s="52"/>
      <c r="BA88" s="52"/>
      <c r="BB88" s="52"/>
      <c r="BC88" s="52"/>
      <c r="BD88" s="52"/>
      <c r="BE88" s="52"/>
      <c r="BF88" s="52"/>
      <c r="BG88" s="52"/>
      <c r="BH88" s="52"/>
      <c r="BI88" s="52"/>
      <c r="BJ88" s="52"/>
      <c r="BK88" s="52"/>
      <c r="BL88" s="52"/>
      <c r="BM88" s="52"/>
      <c r="BN88" s="52"/>
      <c r="BO88" s="52"/>
      <c r="BP88" s="52"/>
      <c r="BQ88" s="52"/>
      <c r="BR88" s="52"/>
      <c r="BS88" s="52"/>
      <c r="BT88" s="52"/>
      <c r="BU88" s="52"/>
      <c r="BV88" s="52"/>
      <c r="BW88" s="52"/>
      <c r="BX88" s="52"/>
      <c r="BY88" s="52"/>
      <c r="BZ88" s="52"/>
      <c r="CA88" s="140">
        <f t="shared" si="65"/>
        <v>44649</v>
      </c>
      <c r="CB88" s="20" t="s">
        <v>440</v>
      </c>
      <c r="CC88" s="52"/>
      <c r="CD88" s="139">
        <f t="shared" si="66"/>
        <v>44708</v>
      </c>
      <c r="CE88" s="145" t="s">
        <v>161</v>
      </c>
      <c r="CF88" s="52"/>
      <c r="CG88" s="52"/>
      <c r="CH88" s="52"/>
      <c r="CI88" s="52"/>
      <c r="CJ88" s="39"/>
      <c r="CK88" s="40"/>
      <c r="CL88" s="52"/>
      <c r="CM88" s="52"/>
      <c r="CN88" s="52"/>
      <c r="CO88" s="52"/>
      <c r="CP88" s="52"/>
      <c r="CQ88" s="52"/>
      <c r="CR88" s="52"/>
      <c r="CS88" s="52"/>
      <c r="CT88" s="52"/>
      <c r="CU88" s="52"/>
      <c r="CV88" s="52"/>
      <c r="CW88" s="52"/>
      <c r="CX88" s="52"/>
      <c r="CY88" s="52"/>
      <c r="CZ88" s="52"/>
      <c r="DA88" s="140"/>
      <c r="DB88" s="20"/>
      <c r="DC88" s="8"/>
      <c r="DD88" s="8"/>
      <c r="DE88" s="8"/>
      <c r="DF88" s="8"/>
      <c r="DG88" s="8"/>
      <c r="DH88" s="8"/>
      <c r="DI88" s="8"/>
      <c r="DJ88" s="8"/>
      <c r="DK88" s="8"/>
      <c r="DL88" s="8"/>
      <c r="DM88" s="8"/>
      <c r="DN88" s="8"/>
      <c r="DO88" s="8"/>
      <c r="DP88" s="8"/>
      <c r="DQ88" s="8"/>
      <c r="DR88" s="8"/>
      <c r="DS88" s="8"/>
      <c r="DT88" s="8"/>
      <c r="DU88" s="8"/>
      <c r="DV88" s="8"/>
      <c r="DW88" s="8"/>
      <c r="DX88" s="8"/>
      <c r="DY88" s="8"/>
      <c r="DZ88" s="8"/>
      <c r="EA88" s="8"/>
      <c r="EB88" s="8"/>
      <c r="EC88" s="8"/>
      <c r="ED88" s="8"/>
      <c r="EE88" s="8"/>
      <c r="EF88" s="8"/>
      <c r="EG88" s="8"/>
      <c r="EH88" s="8"/>
      <c r="EI88" s="8"/>
      <c r="EJ88" s="8"/>
      <c r="EK88" s="8"/>
      <c r="EL88" s="8"/>
      <c r="EM88" s="8"/>
      <c r="EN88" s="8"/>
      <c r="EO88" s="8"/>
      <c r="EP88" s="8"/>
      <c r="EQ88" s="8"/>
      <c r="ER88" s="8"/>
      <c r="ES88" s="8"/>
      <c r="ET88" s="8"/>
      <c r="EU88" s="8"/>
      <c r="EV88" s="8"/>
      <c r="EW88" s="8"/>
      <c r="EX88" s="8"/>
      <c r="EY88" s="8"/>
      <c r="EZ88" s="8"/>
      <c r="FA88" s="8"/>
      <c r="FB88" s="8"/>
      <c r="FC88" s="8"/>
      <c r="FD88" s="8"/>
      <c r="FE88" s="8"/>
      <c r="FF88" s="8"/>
      <c r="FG88" s="8"/>
      <c r="FH88" s="8"/>
      <c r="FI88" s="8"/>
      <c r="FJ88" s="8"/>
      <c r="FK88" s="8"/>
      <c r="FL88" s="8"/>
      <c r="FM88" s="8"/>
      <c r="FN88" s="8"/>
      <c r="FO88" s="8"/>
      <c r="FP88" s="8"/>
      <c r="FQ88" s="8"/>
      <c r="FR88" s="8"/>
      <c r="FS88" s="8"/>
      <c r="FT88" s="8"/>
      <c r="FU88" s="8"/>
      <c r="FV88" s="8"/>
      <c r="FW88" s="8"/>
      <c r="FX88" s="8"/>
      <c r="FY88" s="8"/>
      <c r="FZ88" s="8"/>
      <c r="GA88" s="8"/>
      <c r="GB88" s="8"/>
      <c r="GC88" s="8"/>
      <c r="GD88" s="8"/>
      <c r="GE88" s="8"/>
      <c r="GF88" s="8"/>
      <c r="GG88" s="8"/>
      <c r="GH88" s="8"/>
      <c r="GI88" s="8"/>
      <c r="GJ88" s="8"/>
      <c r="GK88" s="8"/>
      <c r="GL88" s="8"/>
      <c r="GM88" s="8"/>
      <c r="GN88" s="8"/>
      <c r="GO88" s="8"/>
      <c r="GP88" s="8"/>
    </row>
    <row r="89" spans="1:198" x14ac:dyDescent="0.25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52"/>
      <c r="AP89" s="52"/>
      <c r="AQ89" s="52"/>
      <c r="AR89" s="52"/>
      <c r="AS89" s="52"/>
      <c r="AT89" s="52"/>
      <c r="AU89" s="52"/>
      <c r="AV89" s="52"/>
      <c r="AW89" s="52"/>
      <c r="AX89" s="52"/>
      <c r="AY89" s="52"/>
      <c r="AZ89" s="52"/>
      <c r="BA89" s="52"/>
      <c r="BB89" s="52"/>
      <c r="BC89" s="52"/>
      <c r="BD89" s="52"/>
      <c r="BE89" s="52"/>
      <c r="BF89" s="52"/>
      <c r="BG89" s="52"/>
      <c r="BH89" s="52"/>
      <c r="BI89" s="52"/>
      <c r="BJ89" s="52"/>
      <c r="BK89" s="52"/>
      <c r="BL89" s="52"/>
      <c r="BM89" s="52"/>
      <c r="BN89" s="52"/>
      <c r="BO89" s="52"/>
      <c r="BP89" s="52"/>
      <c r="BQ89" s="52"/>
      <c r="BR89" s="52"/>
      <c r="BS89" s="52"/>
      <c r="BT89" s="52"/>
      <c r="BU89" s="52"/>
      <c r="BV89" s="52"/>
      <c r="BW89" s="52"/>
      <c r="BX89" s="52"/>
      <c r="BY89" s="52"/>
      <c r="BZ89" s="52"/>
      <c r="CA89" s="140">
        <f t="shared" si="65"/>
        <v>44650</v>
      </c>
      <c r="CB89" s="20" t="s">
        <v>441</v>
      </c>
      <c r="CC89" s="52"/>
      <c r="CD89" s="139">
        <f t="shared" si="66"/>
        <v>44709</v>
      </c>
      <c r="CE89" s="145" t="s">
        <v>162</v>
      </c>
      <c r="CF89" s="52"/>
      <c r="CG89" s="52"/>
      <c r="CH89" s="52"/>
      <c r="CI89" s="52"/>
      <c r="CJ89" s="39"/>
      <c r="CK89" s="40"/>
      <c r="CL89" s="52"/>
      <c r="CM89" s="52"/>
      <c r="CN89" s="52"/>
      <c r="CO89" s="52"/>
      <c r="CP89" s="52"/>
      <c r="CQ89" s="52"/>
      <c r="CR89" s="52"/>
      <c r="CS89" s="52"/>
      <c r="CT89" s="52"/>
      <c r="CU89" s="52"/>
      <c r="CV89" s="52"/>
      <c r="CW89" s="52"/>
      <c r="CX89" s="52"/>
      <c r="CY89" s="52"/>
      <c r="CZ89" s="52"/>
      <c r="DA89" s="140"/>
      <c r="DB89" s="20"/>
      <c r="DC89" s="8"/>
      <c r="DD89" s="8"/>
      <c r="DE89" s="8"/>
      <c r="DF89" s="8"/>
      <c r="DG89" s="8"/>
      <c r="DH89" s="8"/>
      <c r="DI89" s="8"/>
      <c r="DJ89" s="8"/>
      <c r="DK89" s="8"/>
      <c r="DL89" s="8"/>
      <c r="DM89" s="8"/>
      <c r="DN89" s="8"/>
      <c r="DO89" s="8"/>
      <c r="DP89" s="8"/>
      <c r="DQ89" s="8"/>
      <c r="DR89" s="8"/>
      <c r="DS89" s="8"/>
      <c r="DT89" s="8"/>
      <c r="DU89" s="8"/>
      <c r="DV89" s="8"/>
      <c r="DW89" s="8"/>
      <c r="DX89" s="8"/>
      <c r="DY89" s="8"/>
      <c r="DZ89" s="8"/>
      <c r="EA89" s="8"/>
      <c r="EB89" s="8"/>
      <c r="EC89" s="8"/>
      <c r="ED89" s="8"/>
      <c r="EE89" s="8"/>
      <c r="EF89" s="8"/>
      <c r="EG89" s="8"/>
      <c r="EH89" s="8"/>
      <c r="EI89" s="8"/>
      <c r="EJ89" s="8"/>
      <c r="EK89" s="8"/>
      <c r="EL89" s="8"/>
      <c r="EM89" s="8"/>
      <c r="EN89" s="8"/>
      <c r="EO89" s="8"/>
      <c r="EP89" s="8"/>
      <c r="EQ89" s="8"/>
      <c r="ER89" s="8"/>
      <c r="ES89" s="8"/>
      <c r="ET89" s="8"/>
      <c r="EU89" s="8"/>
      <c r="EV89" s="8"/>
      <c r="EW89" s="8"/>
      <c r="EX89" s="8"/>
      <c r="EY89" s="8"/>
      <c r="EZ89" s="8"/>
      <c r="FA89" s="8"/>
      <c r="FB89" s="8"/>
      <c r="FC89" s="8"/>
      <c r="FD89" s="8"/>
      <c r="FE89" s="8"/>
      <c r="FF89" s="8"/>
      <c r="FG89" s="8"/>
      <c r="FH89" s="8"/>
      <c r="FI89" s="8"/>
      <c r="FJ89" s="8"/>
      <c r="FK89" s="8"/>
      <c r="FL89" s="8"/>
      <c r="FM89" s="8"/>
      <c r="FN89" s="8"/>
      <c r="FO89" s="8"/>
      <c r="FP89" s="8"/>
      <c r="FQ89" s="8"/>
      <c r="FR89" s="8"/>
      <c r="FS89" s="8"/>
      <c r="FT89" s="8"/>
      <c r="FU89" s="8"/>
      <c r="FV89" s="8"/>
      <c r="FW89" s="8"/>
      <c r="FX89" s="8"/>
      <c r="FY89" s="8"/>
      <c r="FZ89" s="8"/>
      <c r="GA89" s="8"/>
      <c r="GB89" s="8"/>
      <c r="GC89" s="8"/>
      <c r="GD89" s="8"/>
      <c r="GE89" s="8"/>
      <c r="GF89" s="8"/>
      <c r="GG89" s="8"/>
      <c r="GH89" s="8"/>
      <c r="GI89" s="8"/>
      <c r="GJ89" s="8"/>
      <c r="GK89" s="8"/>
      <c r="GL89" s="8"/>
      <c r="GM89" s="8"/>
      <c r="GN89" s="8"/>
      <c r="GO89" s="8"/>
      <c r="GP89" s="8"/>
    </row>
    <row r="90" spans="1:198" x14ac:dyDescent="0.25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52"/>
      <c r="AP90" s="52"/>
      <c r="AQ90" s="52"/>
      <c r="AR90" s="52"/>
      <c r="AS90" s="52"/>
      <c r="AT90" s="52"/>
      <c r="AU90" s="52"/>
      <c r="AV90" s="52"/>
      <c r="AW90" s="52"/>
      <c r="AX90" s="52"/>
      <c r="AY90" s="52"/>
      <c r="AZ90" s="52"/>
      <c r="BA90" s="52"/>
      <c r="BB90" s="52"/>
      <c r="BC90" s="52"/>
      <c r="BD90" s="52"/>
      <c r="BE90" s="52"/>
      <c r="BF90" s="52"/>
      <c r="BG90" s="52"/>
      <c r="BH90" s="52"/>
      <c r="BI90" s="52"/>
      <c r="BJ90" s="52"/>
      <c r="BK90" s="52"/>
      <c r="BL90" s="52"/>
      <c r="BM90" s="52"/>
      <c r="BN90" s="52"/>
      <c r="BO90" s="52"/>
      <c r="BP90" s="52"/>
      <c r="BQ90" s="52"/>
      <c r="BR90" s="52"/>
      <c r="BS90" s="52"/>
      <c r="BT90" s="52"/>
      <c r="BU90" s="52"/>
      <c r="BV90" s="52"/>
      <c r="BW90" s="52"/>
      <c r="BX90" s="52"/>
      <c r="BY90" s="52"/>
      <c r="BZ90" s="52"/>
      <c r="CA90" s="140">
        <f t="shared" si="65"/>
        <v>44651</v>
      </c>
      <c r="CB90" s="20" t="s">
        <v>442</v>
      </c>
      <c r="CC90" s="52"/>
      <c r="CD90" s="139">
        <f t="shared" si="66"/>
        <v>44710</v>
      </c>
      <c r="CE90" s="145" t="s">
        <v>163</v>
      </c>
      <c r="CF90" s="52"/>
      <c r="CG90" s="52"/>
      <c r="CH90" s="52"/>
      <c r="CI90" s="52"/>
      <c r="CJ90" s="39"/>
      <c r="CK90" s="40"/>
      <c r="CL90" s="52"/>
      <c r="CM90" s="52"/>
      <c r="CN90" s="52"/>
      <c r="CO90" s="52"/>
      <c r="CP90" s="52"/>
      <c r="CQ90" s="52"/>
      <c r="CR90" s="52"/>
      <c r="CS90" s="52"/>
      <c r="CT90" s="52"/>
      <c r="CU90" s="52"/>
      <c r="CV90" s="52"/>
      <c r="CW90" s="52"/>
      <c r="CX90" s="52"/>
      <c r="CY90" s="52"/>
      <c r="CZ90" s="52"/>
      <c r="DA90" s="140"/>
      <c r="DB90" s="20"/>
      <c r="DC90" s="8"/>
      <c r="DD90" s="8"/>
      <c r="DE90" s="8"/>
      <c r="DF90" s="8"/>
      <c r="DG90" s="8"/>
      <c r="DH90" s="8"/>
      <c r="DI90" s="8"/>
      <c r="DJ90" s="8"/>
      <c r="DK90" s="8"/>
      <c r="DL90" s="8"/>
      <c r="DM90" s="8"/>
      <c r="DN90" s="8"/>
      <c r="DO90" s="8"/>
      <c r="DP90" s="8"/>
      <c r="DQ90" s="8"/>
      <c r="DR90" s="8"/>
      <c r="DS90" s="8"/>
      <c r="DT90" s="8"/>
      <c r="DU90" s="8"/>
      <c r="DV90" s="8"/>
      <c r="DW90" s="8"/>
      <c r="DX90" s="8"/>
      <c r="DY90" s="8"/>
      <c r="DZ90" s="8"/>
      <c r="EA90" s="8"/>
      <c r="EB90" s="8"/>
      <c r="EC90" s="8"/>
      <c r="ED90" s="8"/>
      <c r="EE90" s="8"/>
      <c r="EF90" s="8"/>
      <c r="EG90" s="8"/>
      <c r="EH90" s="8"/>
      <c r="EI90" s="8"/>
      <c r="EJ90" s="8"/>
      <c r="EK90" s="8"/>
      <c r="EL90" s="8"/>
      <c r="EM90" s="8"/>
      <c r="EN90" s="8"/>
      <c r="EO90" s="8"/>
      <c r="EP90" s="8"/>
      <c r="EQ90" s="8"/>
      <c r="ER90" s="8"/>
      <c r="ES90" s="8"/>
      <c r="ET90" s="8"/>
      <c r="EU90" s="8"/>
      <c r="EV90" s="8"/>
      <c r="EW90" s="8"/>
      <c r="EX90" s="8"/>
      <c r="EY90" s="8"/>
      <c r="EZ90" s="8"/>
      <c r="FA90" s="8"/>
      <c r="FB90" s="8"/>
      <c r="FC90" s="8"/>
      <c r="FD90" s="8"/>
      <c r="FE90" s="8"/>
      <c r="FF90" s="8"/>
      <c r="FG90" s="8"/>
      <c r="FH90" s="8"/>
      <c r="FI90" s="8"/>
      <c r="FJ90" s="8"/>
      <c r="FK90" s="8"/>
      <c r="FL90" s="8"/>
      <c r="FM90" s="8"/>
      <c r="FN90" s="8"/>
      <c r="FO90" s="8"/>
      <c r="FP90" s="8"/>
      <c r="FQ90" s="8"/>
      <c r="FR90" s="8"/>
      <c r="FS90" s="8"/>
      <c r="FT90" s="8"/>
      <c r="FU90" s="8"/>
      <c r="FV90" s="8"/>
      <c r="FW90" s="8"/>
      <c r="FX90" s="8"/>
      <c r="FY90" s="8"/>
      <c r="FZ90" s="8"/>
      <c r="GA90" s="8"/>
      <c r="GB90" s="8"/>
      <c r="GC90" s="8"/>
      <c r="GD90" s="8"/>
      <c r="GE90" s="8"/>
      <c r="GF90" s="8"/>
      <c r="GG90" s="8"/>
      <c r="GH90" s="8"/>
      <c r="GI90" s="8"/>
      <c r="GJ90" s="8"/>
      <c r="GK90" s="8"/>
      <c r="GL90" s="8"/>
      <c r="GM90" s="8"/>
      <c r="GN90" s="8"/>
      <c r="GO90" s="8"/>
      <c r="GP90" s="8"/>
    </row>
    <row r="91" spans="1:198" x14ac:dyDescent="0.25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52"/>
      <c r="AP91" s="52"/>
      <c r="AQ91" s="52"/>
      <c r="AR91" s="52"/>
      <c r="AS91" s="52"/>
      <c r="AT91" s="52"/>
      <c r="AU91" s="52"/>
      <c r="AV91" s="52"/>
      <c r="AW91" s="52"/>
      <c r="AX91" s="52"/>
      <c r="AY91" s="52"/>
      <c r="AZ91" s="52"/>
      <c r="BA91" s="52"/>
      <c r="BB91" s="52"/>
      <c r="BC91" s="52"/>
      <c r="BD91" s="52"/>
      <c r="BE91" s="52"/>
      <c r="BF91" s="52"/>
      <c r="BG91" s="52"/>
      <c r="BH91" s="52"/>
      <c r="BI91" s="52"/>
      <c r="BJ91" s="52"/>
      <c r="BK91" s="52"/>
      <c r="BL91" s="52"/>
      <c r="BM91" s="52"/>
      <c r="BN91" s="52"/>
      <c r="BO91" s="52"/>
      <c r="BP91" s="52"/>
      <c r="BQ91" s="52"/>
      <c r="BR91" s="52"/>
      <c r="BS91" s="52"/>
      <c r="BT91" s="52"/>
      <c r="BU91" s="52"/>
      <c r="BV91" s="52"/>
      <c r="BW91" s="52"/>
      <c r="BX91" s="52"/>
      <c r="BY91" s="52"/>
      <c r="BZ91" s="52"/>
      <c r="CA91" s="140">
        <f t="shared" si="65"/>
        <v>44652</v>
      </c>
      <c r="CB91" s="20" t="s">
        <v>443</v>
      </c>
      <c r="CC91" s="52"/>
      <c r="CD91" s="139">
        <f t="shared" si="66"/>
        <v>44711</v>
      </c>
      <c r="CE91" s="145" t="s">
        <v>164</v>
      </c>
      <c r="CF91" s="52"/>
      <c r="CG91" s="52"/>
      <c r="CH91" s="52"/>
      <c r="CI91" s="52"/>
      <c r="CJ91" s="39"/>
      <c r="CK91" s="40"/>
      <c r="CL91" s="52"/>
      <c r="CM91" s="52"/>
      <c r="CN91" s="52"/>
      <c r="CO91" s="52"/>
      <c r="CP91" s="52"/>
      <c r="CQ91" s="52"/>
      <c r="CR91" s="52"/>
      <c r="CS91" s="52"/>
      <c r="CT91" s="52"/>
      <c r="CU91" s="52"/>
      <c r="CV91" s="52"/>
      <c r="CW91" s="52"/>
      <c r="CX91" s="52"/>
      <c r="CY91" s="52"/>
      <c r="CZ91" s="52"/>
      <c r="DA91" s="140"/>
      <c r="DB91" s="20"/>
      <c r="DC91" s="8"/>
      <c r="DD91" s="8"/>
      <c r="DE91" s="8"/>
      <c r="DF91" s="8"/>
      <c r="DG91" s="8"/>
      <c r="DH91" s="8"/>
      <c r="DI91" s="8"/>
      <c r="DJ91" s="8"/>
      <c r="DK91" s="8"/>
      <c r="DL91" s="8"/>
      <c r="DM91" s="8"/>
      <c r="DN91" s="8"/>
      <c r="DO91" s="8"/>
      <c r="DP91" s="8"/>
      <c r="DQ91" s="8"/>
      <c r="DR91" s="8"/>
      <c r="DS91" s="8"/>
      <c r="DT91" s="8"/>
      <c r="DU91" s="8"/>
      <c r="DV91" s="8"/>
      <c r="DW91" s="8"/>
      <c r="DX91" s="8"/>
      <c r="DY91" s="8"/>
      <c r="DZ91" s="8"/>
      <c r="EA91" s="8"/>
      <c r="EB91" s="8"/>
      <c r="EC91" s="8"/>
      <c r="ED91" s="8"/>
      <c r="EE91" s="8"/>
      <c r="EF91" s="8"/>
      <c r="EG91" s="8"/>
      <c r="EH91" s="8"/>
      <c r="EI91" s="8"/>
      <c r="EJ91" s="8"/>
      <c r="EK91" s="8"/>
      <c r="EL91" s="8"/>
      <c r="EM91" s="8"/>
      <c r="EN91" s="8"/>
      <c r="EO91" s="8"/>
      <c r="EP91" s="8"/>
      <c r="EQ91" s="8"/>
      <c r="ER91" s="8"/>
      <c r="ES91" s="8"/>
      <c r="ET91" s="8"/>
      <c r="EU91" s="8"/>
      <c r="EV91" s="8"/>
      <c r="EW91" s="8"/>
      <c r="EX91" s="8"/>
      <c r="EY91" s="8"/>
      <c r="EZ91" s="8"/>
      <c r="FA91" s="8"/>
      <c r="FB91" s="8"/>
      <c r="FC91" s="8"/>
      <c r="FD91" s="8"/>
      <c r="FE91" s="8"/>
      <c r="FF91" s="8"/>
      <c r="FG91" s="8"/>
      <c r="FH91" s="8"/>
      <c r="FI91" s="8"/>
      <c r="FJ91" s="8"/>
      <c r="FK91" s="8"/>
      <c r="FL91" s="8"/>
      <c r="FM91" s="8"/>
      <c r="FN91" s="8"/>
      <c r="FO91" s="8"/>
      <c r="FP91" s="8"/>
      <c r="FQ91" s="8"/>
      <c r="FR91" s="8"/>
      <c r="FS91" s="8"/>
      <c r="FT91" s="8"/>
      <c r="FU91" s="8"/>
      <c r="FV91" s="8"/>
      <c r="FW91" s="8"/>
      <c r="FX91" s="8"/>
      <c r="FY91" s="8"/>
      <c r="FZ91" s="8"/>
      <c r="GA91" s="8"/>
      <c r="GB91" s="8"/>
      <c r="GC91" s="8"/>
      <c r="GD91" s="8"/>
      <c r="GE91" s="8"/>
      <c r="GF91" s="8"/>
      <c r="GG91" s="8"/>
      <c r="GH91" s="8"/>
      <c r="GI91" s="8"/>
      <c r="GJ91" s="8"/>
      <c r="GK91" s="8"/>
      <c r="GL91" s="8"/>
      <c r="GM91" s="8"/>
      <c r="GN91" s="8"/>
      <c r="GO91" s="8"/>
      <c r="GP91" s="8"/>
    </row>
    <row r="92" spans="1:198" x14ac:dyDescent="0.25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52"/>
      <c r="AP92" s="52"/>
      <c r="AQ92" s="52"/>
      <c r="AR92" s="52"/>
      <c r="AS92" s="52"/>
      <c r="AT92" s="52"/>
      <c r="AU92" s="52"/>
      <c r="AV92" s="52"/>
      <c r="AW92" s="52"/>
      <c r="AX92" s="52"/>
      <c r="AY92" s="52"/>
      <c r="AZ92" s="52"/>
      <c r="BA92" s="52"/>
      <c r="BB92" s="52"/>
      <c r="BC92" s="52"/>
      <c r="BD92" s="52"/>
      <c r="BE92" s="52"/>
      <c r="BF92" s="52"/>
      <c r="BG92" s="52"/>
      <c r="BH92" s="52"/>
      <c r="BI92" s="52"/>
      <c r="BJ92" s="52"/>
      <c r="BK92" s="52"/>
      <c r="BL92" s="52"/>
      <c r="BM92" s="52"/>
      <c r="BN92" s="52"/>
      <c r="BO92" s="52"/>
      <c r="BP92" s="52"/>
      <c r="BQ92" s="52"/>
      <c r="BR92" s="52"/>
      <c r="BS92" s="52"/>
      <c r="BT92" s="52"/>
      <c r="BU92" s="52"/>
      <c r="BV92" s="52"/>
      <c r="BW92" s="52"/>
      <c r="BX92" s="52"/>
      <c r="BY92" s="52"/>
      <c r="BZ92" s="52"/>
      <c r="CA92" s="140">
        <f t="shared" si="65"/>
        <v>44653</v>
      </c>
      <c r="CB92" s="20" t="s">
        <v>444</v>
      </c>
      <c r="CC92" s="52"/>
      <c r="CD92" s="139">
        <f t="shared" si="66"/>
        <v>44712</v>
      </c>
      <c r="CE92" s="145" t="s">
        <v>165</v>
      </c>
      <c r="CF92" s="52"/>
      <c r="CG92" s="52"/>
      <c r="CH92" s="52"/>
      <c r="CI92" s="52"/>
      <c r="CJ92" s="39"/>
      <c r="CK92" s="40"/>
      <c r="CL92" s="52"/>
      <c r="CM92" s="52"/>
      <c r="CN92" s="52"/>
      <c r="CO92" s="52"/>
      <c r="CP92" s="52"/>
      <c r="CQ92" s="52"/>
      <c r="CR92" s="52"/>
      <c r="CS92" s="52"/>
      <c r="CT92" s="52"/>
      <c r="CU92" s="52"/>
      <c r="CV92" s="52"/>
      <c r="CW92" s="52"/>
      <c r="CX92" s="52"/>
      <c r="CY92" s="52"/>
      <c r="CZ92" s="52"/>
      <c r="DA92" s="140"/>
      <c r="DB92" s="20"/>
      <c r="DC92" s="8"/>
      <c r="DD92" s="8"/>
      <c r="DE92" s="8"/>
      <c r="DF92" s="8"/>
      <c r="DG92" s="8"/>
      <c r="DH92" s="8"/>
      <c r="DI92" s="8"/>
      <c r="DJ92" s="8"/>
      <c r="DK92" s="8"/>
      <c r="DL92" s="8"/>
      <c r="DM92" s="8"/>
      <c r="DN92" s="8"/>
      <c r="DO92" s="8"/>
      <c r="DP92" s="8"/>
      <c r="DQ92" s="8"/>
      <c r="DR92" s="8"/>
      <c r="DS92" s="8"/>
      <c r="DT92" s="8"/>
      <c r="DU92" s="8"/>
      <c r="DV92" s="8"/>
      <c r="DW92" s="8"/>
      <c r="DX92" s="8"/>
      <c r="DY92" s="8"/>
      <c r="DZ92" s="8"/>
      <c r="EA92" s="8"/>
      <c r="EB92" s="8"/>
      <c r="EC92" s="8"/>
      <c r="ED92" s="8"/>
      <c r="EE92" s="8"/>
      <c r="EF92" s="8"/>
      <c r="EG92" s="8"/>
      <c r="EH92" s="8"/>
      <c r="EI92" s="8"/>
      <c r="EJ92" s="8"/>
      <c r="EK92" s="8"/>
      <c r="EL92" s="8"/>
      <c r="EM92" s="8"/>
      <c r="EN92" s="8"/>
      <c r="EO92" s="8"/>
      <c r="EP92" s="8"/>
      <c r="EQ92" s="8"/>
      <c r="ER92" s="8"/>
      <c r="ES92" s="8"/>
      <c r="ET92" s="8"/>
      <c r="EU92" s="8"/>
      <c r="EV92" s="8"/>
      <c r="EW92" s="8"/>
      <c r="EX92" s="8"/>
      <c r="EY92" s="8"/>
      <c r="EZ92" s="8"/>
      <c r="FA92" s="8"/>
      <c r="FB92" s="8"/>
      <c r="FC92" s="8"/>
      <c r="FD92" s="8"/>
      <c r="FE92" s="8"/>
      <c r="FF92" s="8"/>
      <c r="FG92" s="8"/>
      <c r="FH92" s="8"/>
      <c r="FI92" s="8"/>
      <c r="FJ92" s="8"/>
      <c r="FK92" s="8"/>
      <c r="FL92" s="8"/>
      <c r="FM92" s="8"/>
      <c r="FN92" s="8"/>
      <c r="FO92" s="8"/>
      <c r="FP92" s="8"/>
      <c r="FQ92" s="8"/>
      <c r="FR92" s="8"/>
      <c r="FS92" s="8"/>
      <c r="FT92" s="8"/>
      <c r="FU92" s="8"/>
      <c r="FV92" s="8"/>
      <c r="FW92" s="8"/>
      <c r="FX92" s="8"/>
      <c r="FY92" s="8"/>
      <c r="FZ92" s="8"/>
      <c r="GA92" s="8"/>
      <c r="GB92" s="8"/>
      <c r="GC92" s="8"/>
      <c r="GD92" s="8"/>
      <c r="GE92" s="8"/>
      <c r="GF92" s="8"/>
      <c r="GG92" s="8"/>
      <c r="GH92" s="8"/>
      <c r="GI92" s="8"/>
      <c r="GJ92" s="8"/>
      <c r="GK92" s="8"/>
      <c r="GL92" s="8"/>
      <c r="GM92" s="8"/>
      <c r="GN92" s="8"/>
      <c r="GO92" s="8"/>
      <c r="GP92" s="8"/>
    </row>
    <row r="93" spans="1:198" x14ac:dyDescent="0.25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52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2"/>
      <c r="BE93" s="52"/>
      <c r="BF93" s="52"/>
      <c r="BG93" s="52"/>
      <c r="BH93" s="52"/>
      <c r="BI93" s="52"/>
      <c r="BJ93" s="52"/>
      <c r="BK93" s="52"/>
      <c r="BL93" s="52"/>
      <c r="BM93" s="52"/>
      <c r="BN93" s="52"/>
      <c r="BO93" s="52"/>
      <c r="BP93" s="52"/>
      <c r="BQ93" s="52"/>
      <c r="BR93" s="52"/>
      <c r="BS93" s="52"/>
      <c r="BT93" s="52"/>
      <c r="BU93" s="52"/>
      <c r="BV93" s="52"/>
      <c r="BW93" s="52"/>
      <c r="BX93" s="52"/>
      <c r="BY93" s="52"/>
      <c r="BZ93" s="52"/>
      <c r="CA93" s="140">
        <f t="shared" si="65"/>
        <v>44654</v>
      </c>
      <c r="CB93" s="20" t="s">
        <v>445</v>
      </c>
      <c r="CC93" s="52"/>
      <c r="CD93" s="139">
        <f t="shared" si="66"/>
        <v>44713</v>
      </c>
      <c r="CE93" s="146" t="s">
        <v>166</v>
      </c>
      <c r="CF93" s="52"/>
      <c r="CG93" s="52"/>
      <c r="CH93" s="52"/>
      <c r="CI93" s="52"/>
      <c r="CJ93" s="39"/>
      <c r="CK93" s="40"/>
      <c r="CL93" s="52"/>
      <c r="CM93" s="52"/>
      <c r="CN93" s="52"/>
      <c r="CO93" s="52"/>
      <c r="CP93" s="52"/>
      <c r="CQ93" s="52"/>
      <c r="CR93" s="52"/>
      <c r="CS93" s="52"/>
      <c r="CT93" s="52"/>
      <c r="CU93" s="52"/>
      <c r="CV93" s="52"/>
      <c r="CW93" s="52"/>
      <c r="CX93" s="52"/>
      <c r="CY93" s="52"/>
      <c r="CZ93" s="52"/>
      <c r="DA93" s="140"/>
      <c r="DB93" s="20"/>
      <c r="DC93" s="8"/>
      <c r="DD93" s="8"/>
      <c r="DE93" s="8"/>
      <c r="DF93" s="8"/>
      <c r="DG93" s="8"/>
      <c r="DH93" s="8"/>
      <c r="DI93" s="8"/>
      <c r="DJ93" s="8"/>
      <c r="DK93" s="8"/>
      <c r="DL93" s="8"/>
      <c r="DM93" s="8"/>
      <c r="DN93" s="8"/>
      <c r="DO93" s="8"/>
      <c r="DP93" s="8"/>
      <c r="DQ93" s="8"/>
      <c r="DR93" s="8"/>
      <c r="DS93" s="8"/>
      <c r="DT93" s="8"/>
      <c r="DU93" s="8"/>
      <c r="DV93" s="8"/>
      <c r="DW93" s="8"/>
      <c r="DX93" s="8"/>
      <c r="DY93" s="8"/>
      <c r="DZ93" s="8"/>
      <c r="EA93" s="8"/>
      <c r="EB93" s="8"/>
      <c r="EC93" s="8"/>
      <c r="ED93" s="8"/>
      <c r="EE93" s="8"/>
      <c r="EF93" s="8"/>
      <c r="EG93" s="8"/>
      <c r="EH93" s="8"/>
      <c r="EI93" s="8"/>
      <c r="EJ93" s="8"/>
      <c r="EK93" s="8"/>
      <c r="EL93" s="8"/>
      <c r="EM93" s="8"/>
      <c r="EN93" s="8"/>
      <c r="EO93" s="8"/>
      <c r="EP93" s="8"/>
      <c r="EQ93" s="8"/>
      <c r="ER93" s="8"/>
      <c r="ES93" s="8"/>
      <c r="ET93" s="8"/>
      <c r="EU93" s="8"/>
      <c r="EV93" s="8"/>
      <c r="EW93" s="8"/>
      <c r="EX93" s="8"/>
      <c r="EY93" s="8"/>
      <c r="EZ93" s="8"/>
      <c r="FA93" s="8"/>
      <c r="FB93" s="8"/>
      <c r="FC93" s="8"/>
      <c r="FD93" s="8"/>
      <c r="FE93" s="8"/>
      <c r="FF93" s="8"/>
      <c r="FG93" s="8"/>
      <c r="FH93" s="8"/>
      <c r="FI93" s="8"/>
      <c r="FJ93" s="8"/>
      <c r="FK93" s="8"/>
      <c r="FL93" s="8"/>
      <c r="FM93" s="8"/>
      <c r="FN93" s="8"/>
      <c r="FO93" s="8"/>
      <c r="FP93" s="8"/>
      <c r="FQ93" s="8"/>
      <c r="FR93" s="8"/>
      <c r="FS93" s="8"/>
      <c r="FT93" s="8"/>
      <c r="FU93" s="8"/>
      <c r="FV93" s="8"/>
      <c r="FW93" s="8"/>
      <c r="FX93" s="8"/>
      <c r="FY93" s="8"/>
      <c r="FZ93" s="8"/>
      <c r="GA93" s="8"/>
      <c r="GB93" s="8"/>
      <c r="GC93" s="8"/>
      <c r="GD93" s="8"/>
      <c r="GE93" s="8"/>
      <c r="GF93" s="8"/>
      <c r="GG93" s="8"/>
      <c r="GH93" s="8"/>
      <c r="GI93" s="8"/>
      <c r="GJ93" s="8"/>
      <c r="GK93" s="8"/>
      <c r="GL93" s="8"/>
      <c r="GM93" s="8"/>
      <c r="GN93" s="8"/>
      <c r="GO93" s="8"/>
      <c r="GP93" s="8"/>
    </row>
    <row r="94" spans="1:198" x14ac:dyDescent="0.25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2"/>
      <c r="BC94" s="52"/>
      <c r="BD94" s="52"/>
      <c r="BE94" s="52"/>
      <c r="BF94" s="52"/>
      <c r="BG94" s="52"/>
      <c r="BH94" s="52"/>
      <c r="BI94" s="52"/>
      <c r="BJ94" s="52"/>
      <c r="BK94" s="52"/>
      <c r="BL94" s="52"/>
      <c r="BM94" s="52"/>
      <c r="BN94" s="52"/>
      <c r="BO94" s="52"/>
      <c r="BP94" s="52"/>
      <c r="BQ94" s="52"/>
      <c r="BR94" s="52"/>
      <c r="BS94" s="52"/>
      <c r="BT94" s="52"/>
      <c r="BU94" s="52"/>
      <c r="BV94" s="52"/>
      <c r="BW94" s="52"/>
      <c r="BX94" s="52"/>
      <c r="BY94" s="52"/>
      <c r="BZ94" s="52"/>
      <c r="CA94" s="140">
        <f t="shared" si="65"/>
        <v>44655</v>
      </c>
      <c r="CB94" s="20" t="s">
        <v>446</v>
      </c>
      <c r="CC94" s="52"/>
      <c r="CD94" s="139">
        <f t="shared" si="66"/>
        <v>44714</v>
      </c>
      <c r="CE94" s="146" t="s">
        <v>167</v>
      </c>
      <c r="CF94" s="52"/>
      <c r="CG94" s="52"/>
      <c r="CH94" s="52"/>
      <c r="CI94" s="52"/>
      <c r="CJ94" s="39"/>
      <c r="CK94" s="40"/>
      <c r="CL94" s="52"/>
      <c r="CM94" s="52"/>
      <c r="CN94" s="52"/>
      <c r="CO94" s="52"/>
      <c r="CP94" s="52"/>
      <c r="CQ94" s="52"/>
      <c r="CR94" s="52"/>
      <c r="CS94" s="52"/>
      <c r="CT94" s="52"/>
      <c r="CU94" s="52"/>
      <c r="CV94" s="52"/>
      <c r="CW94" s="52"/>
      <c r="CX94" s="52"/>
      <c r="CY94" s="52"/>
      <c r="CZ94" s="52"/>
      <c r="DA94" s="140"/>
      <c r="DB94" s="20"/>
      <c r="DC94" s="8"/>
      <c r="DD94" s="8"/>
      <c r="DE94" s="8"/>
      <c r="DF94" s="8"/>
      <c r="DG94" s="8"/>
      <c r="DH94" s="8"/>
      <c r="DI94" s="8"/>
      <c r="DJ94" s="8"/>
      <c r="DK94" s="8"/>
      <c r="DL94" s="8"/>
      <c r="DM94" s="8"/>
      <c r="DN94" s="8"/>
      <c r="DO94" s="8"/>
      <c r="DP94" s="8"/>
      <c r="DQ94" s="8"/>
      <c r="DR94" s="8"/>
      <c r="DS94" s="8"/>
      <c r="DT94" s="8"/>
      <c r="DU94" s="8"/>
      <c r="DV94" s="8"/>
      <c r="DW94" s="8"/>
      <c r="DX94" s="8"/>
      <c r="DY94" s="8"/>
      <c r="DZ94" s="8"/>
      <c r="EA94" s="8"/>
      <c r="EB94" s="8"/>
      <c r="EC94" s="8"/>
      <c r="ED94" s="8"/>
      <c r="EE94" s="8"/>
      <c r="EF94" s="8"/>
      <c r="EG94" s="8"/>
      <c r="EH94" s="8"/>
      <c r="EI94" s="8"/>
      <c r="EJ94" s="8"/>
      <c r="EK94" s="8"/>
      <c r="EL94" s="8"/>
      <c r="EM94" s="8"/>
      <c r="EN94" s="8"/>
      <c r="EO94" s="8"/>
      <c r="EP94" s="8"/>
      <c r="EQ94" s="8"/>
      <c r="ER94" s="8"/>
      <c r="ES94" s="8"/>
      <c r="ET94" s="8"/>
      <c r="EU94" s="8"/>
      <c r="EV94" s="8"/>
      <c r="EW94" s="8"/>
      <c r="EX94" s="8"/>
      <c r="EY94" s="8"/>
      <c r="EZ94" s="8"/>
      <c r="FA94" s="8"/>
      <c r="FB94" s="8"/>
      <c r="FC94" s="8"/>
      <c r="FD94" s="8"/>
      <c r="FE94" s="8"/>
      <c r="FF94" s="8"/>
      <c r="FG94" s="8"/>
      <c r="FH94" s="8"/>
      <c r="FI94" s="8"/>
      <c r="FJ94" s="8"/>
      <c r="FK94" s="8"/>
      <c r="FL94" s="8"/>
      <c r="FM94" s="8"/>
      <c r="FN94" s="8"/>
      <c r="FO94" s="8"/>
      <c r="FP94" s="8"/>
      <c r="FQ94" s="8"/>
      <c r="FR94" s="8"/>
      <c r="FS94" s="8"/>
      <c r="FT94" s="8"/>
      <c r="FU94" s="8"/>
      <c r="FV94" s="8"/>
      <c r="FW94" s="8"/>
      <c r="FX94" s="8"/>
      <c r="FY94" s="8"/>
      <c r="FZ94" s="8"/>
      <c r="GA94" s="8"/>
      <c r="GB94" s="8"/>
      <c r="GC94" s="8"/>
      <c r="GD94" s="8"/>
      <c r="GE94" s="8"/>
      <c r="GF94" s="8"/>
      <c r="GG94" s="8"/>
      <c r="GH94" s="8"/>
      <c r="GI94" s="8"/>
      <c r="GJ94" s="8"/>
      <c r="GK94" s="8"/>
      <c r="GL94" s="8"/>
      <c r="GM94" s="8"/>
      <c r="GN94" s="8"/>
      <c r="GO94" s="8"/>
      <c r="GP94" s="8"/>
    </row>
    <row r="95" spans="1:198" x14ac:dyDescent="0.25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52"/>
      <c r="AP95" s="52"/>
      <c r="AQ95" s="52"/>
      <c r="AR95" s="52"/>
      <c r="AS95" s="52"/>
      <c r="AT95" s="52"/>
      <c r="AU95" s="52"/>
      <c r="AV95" s="52"/>
      <c r="AW95" s="52"/>
      <c r="AX95" s="52"/>
      <c r="AY95" s="52"/>
      <c r="AZ95" s="52"/>
      <c r="BA95" s="52"/>
      <c r="BB95" s="52"/>
      <c r="BC95" s="52"/>
      <c r="BD95" s="52"/>
      <c r="BE95" s="52"/>
      <c r="BF95" s="52"/>
      <c r="BG95" s="52"/>
      <c r="BH95" s="52"/>
      <c r="BI95" s="52"/>
      <c r="BJ95" s="52"/>
      <c r="BK95" s="52"/>
      <c r="BL95" s="52"/>
      <c r="BM95" s="52"/>
      <c r="BN95" s="52"/>
      <c r="BO95" s="52"/>
      <c r="BP95" s="52"/>
      <c r="BQ95" s="52"/>
      <c r="BR95" s="52"/>
      <c r="BS95" s="52"/>
      <c r="BT95" s="52"/>
      <c r="BU95" s="52"/>
      <c r="BV95" s="52"/>
      <c r="BW95" s="52"/>
      <c r="BX95" s="52"/>
      <c r="BY95" s="52"/>
      <c r="BZ95" s="52"/>
      <c r="CA95" s="140">
        <f t="shared" si="65"/>
        <v>44656</v>
      </c>
      <c r="CB95" s="20" t="s">
        <v>447</v>
      </c>
      <c r="CC95" s="52"/>
      <c r="CD95" s="139">
        <f t="shared" si="66"/>
        <v>44715</v>
      </c>
      <c r="CE95" s="146" t="s">
        <v>168</v>
      </c>
      <c r="CF95" s="52"/>
      <c r="CG95" s="52"/>
      <c r="CH95" s="52"/>
      <c r="CI95" s="52"/>
      <c r="CJ95" s="39"/>
      <c r="CK95" s="40"/>
      <c r="CL95" s="52"/>
      <c r="CM95" s="52"/>
      <c r="CN95" s="52"/>
      <c r="CO95" s="52"/>
      <c r="CP95" s="52"/>
      <c r="CQ95" s="52"/>
      <c r="CR95" s="52"/>
      <c r="CS95" s="52"/>
      <c r="CT95" s="52"/>
      <c r="CU95" s="52"/>
      <c r="CV95" s="52"/>
      <c r="CW95" s="52"/>
      <c r="CX95" s="52"/>
      <c r="CY95" s="52"/>
      <c r="CZ95" s="52"/>
      <c r="DA95" s="140"/>
      <c r="DB95" s="20"/>
      <c r="DC95" s="8"/>
      <c r="DD95" s="8"/>
      <c r="DE95" s="8"/>
      <c r="DF95" s="8"/>
      <c r="DG95" s="8"/>
      <c r="DH95" s="8"/>
      <c r="DI95" s="8"/>
      <c r="DJ95" s="8"/>
      <c r="DK95" s="8"/>
      <c r="DL95" s="8"/>
      <c r="DM95" s="8"/>
      <c r="DN95" s="8"/>
      <c r="DO95" s="8"/>
      <c r="DP95" s="8"/>
      <c r="DQ95" s="8"/>
      <c r="DR95" s="8"/>
      <c r="DS95" s="8"/>
      <c r="DT95" s="8"/>
      <c r="DU95" s="8"/>
      <c r="DV95" s="8"/>
      <c r="DW95" s="8"/>
      <c r="DX95" s="8"/>
      <c r="DY95" s="8"/>
      <c r="DZ95" s="8"/>
      <c r="EA95" s="8"/>
      <c r="EB95" s="8"/>
      <c r="EC95" s="8"/>
      <c r="ED95" s="8"/>
      <c r="EE95" s="8"/>
      <c r="EF95" s="8"/>
      <c r="EG95" s="8"/>
      <c r="EH95" s="8"/>
      <c r="EI95" s="8"/>
      <c r="EJ95" s="8"/>
      <c r="EK95" s="8"/>
      <c r="EL95" s="8"/>
      <c r="EM95" s="8"/>
      <c r="EN95" s="8"/>
      <c r="EO95" s="8"/>
      <c r="EP95" s="8"/>
      <c r="EQ95" s="8"/>
      <c r="ER95" s="8"/>
      <c r="ES95" s="8"/>
      <c r="ET95" s="8"/>
      <c r="EU95" s="8"/>
      <c r="EV95" s="8"/>
      <c r="EW95" s="8"/>
      <c r="EX95" s="8"/>
      <c r="EY95" s="8"/>
      <c r="EZ95" s="8"/>
      <c r="FA95" s="8"/>
      <c r="FB95" s="8"/>
      <c r="FC95" s="8"/>
      <c r="FD95" s="8"/>
      <c r="FE95" s="8"/>
      <c r="FF95" s="8"/>
      <c r="FG95" s="8"/>
      <c r="FH95" s="8"/>
      <c r="FI95" s="8"/>
      <c r="FJ95" s="8"/>
      <c r="FK95" s="8"/>
      <c r="FL95" s="8"/>
      <c r="FM95" s="8"/>
      <c r="FN95" s="8"/>
      <c r="FO95" s="8"/>
      <c r="FP95" s="8"/>
      <c r="FQ95" s="8"/>
      <c r="FR95" s="8"/>
      <c r="FS95" s="8"/>
      <c r="FT95" s="8"/>
      <c r="FU95" s="8"/>
      <c r="FV95" s="8"/>
      <c r="FW95" s="8"/>
      <c r="FX95" s="8"/>
      <c r="FY95" s="8"/>
      <c r="FZ95" s="8"/>
      <c r="GA95" s="8"/>
      <c r="GB95" s="8"/>
      <c r="GC95" s="8"/>
      <c r="GD95" s="8"/>
      <c r="GE95" s="8"/>
      <c r="GF95" s="8"/>
      <c r="GG95" s="8"/>
      <c r="GH95" s="8"/>
      <c r="GI95" s="8"/>
      <c r="GJ95" s="8"/>
      <c r="GK95" s="8"/>
      <c r="GL95" s="8"/>
      <c r="GM95" s="8"/>
      <c r="GN95" s="8"/>
      <c r="GO95" s="8"/>
      <c r="GP95" s="8"/>
    </row>
    <row r="96" spans="1:198" x14ac:dyDescent="0.25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52"/>
      <c r="AP96" s="52"/>
      <c r="AQ96" s="52"/>
      <c r="AR96" s="52"/>
      <c r="AS96" s="52"/>
      <c r="AT96" s="52"/>
      <c r="AU96" s="52"/>
      <c r="AV96" s="52"/>
      <c r="AW96" s="52"/>
      <c r="AX96" s="52"/>
      <c r="AY96" s="52"/>
      <c r="AZ96" s="52"/>
      <c r="BA96" s="52"/>
      <c r="BB96" s="52"/>
      <c r="BC96" s="52"/>
      <c r="BD96" s="52"/>
      <c r="BE96" s="52"/>
      <c r="BF96" s="52"/>
      <c r="BG96" s="52"/>
      <c r="BH96" s="52"/>
      <c r="BI96" s="52"/>
      <c r="BJ96" s="52"/>
      <c r="BK96" s="52"/>
      <c r="BL96" s="52"/>
      <c r="BM96" s="52"/>
      <c r="BN96" s="52"/>
      <c r="BO96" s="52"/>
      <c r="BP96" s="52"/>
      <c r="BQ96" s="52"/>
      <c r="BR96" s="52"/>
      <c r="BS96" s="52"/>
      <c r="BT96" s="52"/>
      <c r="BU96" s="52"/>
      <c r="BV96" s="52"/>
      <c r="BW96" s="52"/>
      <c r="BX96" s="52"/>
      <c r="BY96" s="52"/>
      <c r="BZ96" s="52"/>
      <c r="CA96" s="140">
        <f t="shared" si="65"/>
        <v>44657</v>
      </c>
      <c r="CB96" s="20" t="s">
        <v>448</v>
      </c>
      <c r="CC96" s="52"/>
      <c r="CD96" s="139">
        <f t="shared" si="66"/>
        <v>44716</v>
      </c>
      <c r="CE96" s="146" t="s">
        <v>169</v>
      </c>
      <c r="CF96" s="52"/>
      <c r="CG96" s="52"/>
      <c r="CH96" s="52"/>
      <c r="CI96" s="52"/>
      <c r="CJ96" s="39"/>
      <c r="CK96" s="40"/>
      <c r="CL96" s="52"/>
      <c r="CM96" s="52"/>
      <c r="CN96" s="52"/>
      <c r="CO96" s="52"/>
      <c r="CP96" s="52"/>
      <c r="CQ96" s="52"/>
      <c r="CR96" s="52"/>
      <c r="CS96" s="52"/>
      <c r="CT96" s="52"/>
      <c r="CU96" s="52"/>
      <c r="CV96" s="52"/>
      <c r="CW96" s="52"/>
      <c r="CX96" s="52"/>
      <c r="CY96" s="52"/>
      <c r="CZ96" s="52"/>
      <c r="DA96" s="140"/>
      <c r="DB96" s="20"/>
      <c r="DC96" s="8"/>
      <c r="DD96" s="8"/>
      <c r="DE96" s="8"/>
      <c r="DF96" s="8"/>
      <c r="DG96" s="8"/>
      <c r="DH96" s="8"/>
      <c r="DI96" s="8"/>
      <c r="DJ96" s="8"/>
      <c r="DK96" s="8"/>
      <c r="DL96" s="8"/>
      <c r="DM96" s="8"/>
      <c r="DN96" s="8"/>
      <c r="DO96" s="8"/>
      <c r="DP96" s="8"/>
      <c r="DQ96" s="8"/>
      <c r="DR96" s="8"/>
      <c r="DS96" s="8"/>
      <c r="DT96" s="8"/>
      <c r="DU96" s="8"/>
      <c r="DV96" s="8"/>
      <c r="DW96" s="8"/>
      <c r="DX96" s="8"/>
      <c r="DY96" s="8"/>
      <c r="DZ96" s="8"/>
      <c r="EA96" s="8"/>
      <c r="EB96" s="8"/>
      <c r="EC96" s="8"/>
      <c r="ED96" s="8"/>
      <c r="EE96" s="8"/>
      <c r="EF96" s="8"/>
      <c r="EG96" s="8"/>
      <c r="EH96" s="8"/>
      <c r="EI96" s="8"/>
      <c r="EJ96" s="8"/>
      <c r="EK96" s="8"/>
      <c r="EL96" s="8"/>
      <c r="EM96" s="8"/>
      <c r="EN96" s="8"/>
      <c r="EO96" s="8"/>
      <c r="EP96" s="8"/>
      <c r="EQ96" s="8"/>
      <c r="ER96" s="8"/>
      <c r="ES96" s="8"/>
      <c r="ET96" s="8"/>
      <c r="EU96" s="8"/>
      <c r="EV96" s="8"/>
      <c r="EW96" s="8"/>
      <c r="EX96" s="8"/>
      <c r="EY96" s="8"/>
      <c r="EZ96" s="8"/>
      <c r="FA96" s="8"/>
      <c r="FB96" s="8"/>
      <c r="FC96" s="8"/>
      <c r="FD96" s="8"/>
      <c r="FE96" s="8"/>
      <c r="FF96" s="8"/>
      <c r="FG96" s="8"/>
      <c r="FH96" s="8"/>
      <c r="FI96" s="8"/>
      <c r="FJ96" s="8"/>
      <c r="FK96" s="8"/>
      <c r="FL96" s="8"/>
      <c r="FM96" s="8"/>
      <c r="FN96" s="8"/>
      <c r="FO96" s="8"/>
      <c r="FP96" s="8"/>
      <c r="FQ96" s="8"/>
      <c r="FR96" s="8"/>
      <c r="FS96" s="8"/>
      <c r="FT96" s="8"/>
      <c r="FU96" s="8"/>
      <c r="FV96" s="8"/>
      <c r="FW96" s="8"/>
      <c r="FX96" s="8"/>
      <c r="FY96" s="8"/>
      <c r="FZ96" s="8"/>
      <c r="GA96" s="8"/>
      <c r="GB96" s="8"/>
      <c r="GC96" s="8"/>
      <c r="GD96" s="8"/>
      <c r="GE96" s="8"/>
      <c r="GF96" s="8"/>
      <c r="GG96" s="8"/>
      <c r="GH96" s="8"/>
      <c r="GI96" s="8"/>
      <c r="GJ96" s="8"/>
      <c r="GK96" s="8"/>
      <c r="GL96" s="8"/>
      <c r="GM96" s="8"/>
      <c r="GN96" s="8"/>
      <c r="GO96" s="8"/>
      <c r="GP96" s="8"/>
    </row>
    <row r="97" spans="1:198" x14ac:dyDescent="0.25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52"/>
      <c r="AP97" s="52"/>
      <c r="AQ97" s="52"/>
      <c r="AR97" s="52"/>
      <c r="AS97" s="52"/>
      <c r="AT97" s="52"/>
      <c r="AU97" s="52"/>
      <c r="AV97" s="52"/>
      <c r="AW97" s="52"/>
      <c r="AX97" s="52"/>
      <c r="AY97" s="52"/>
      <c r="AZ97" s="52"/>
      <c r="BA97" s="52"/>
      <c r="BB97" s="52"/>
      <c r="BC97" s="52"/>
      <c r="BD97" s="52"/>
      <c r="BE97" s="52"/>
      <c r="BF97" s="52"/>
      <c r="BG97" s="52"/>
      <c r="BH97" s="52"/>
      <c r="BI97" s="52"/>
      <c r="BJ97" s="52"/>
      <c r="BK97" s="52"/>
      <c r="BL97" s="52"/>
      <c r="BM97" s="52"/>
      <c r="BN97" s="52"/>
      <c r="BO97" s="52"/>
      <c r="BP97" s="52"/>
      <c r="BQ97" s="52"/>
      <c r="BR97" s="52"/>
      <c r="BS97" s="52"/>
      <c r="BT97" s="52"/>
      <c r="BU97" s="52"/>
      <c r="BV97" s="52"/>
      <c r="BW97" s="52"/>
      <c r="BX97" s="52"/>
      <c r="BY97" s="52"/>
      <c r="BZ97" s="52"/>
      <c r="CA97" s="140">
        <f t="shared" si="65"/>
        <v>44658</v>
      </c>
      <c r="CB97" s="20" t="s">
        <v>449</v>
      </c>
      <c r="CC97" s="52"/>
      <c r="CD97" s="139">
        <f t="shared" si="66"/>
        <v>44717</v>
      </c>
      <c r="CE97" s="146" t="s">
        <v>170</v>
      </c>
      <c r="CF97" s="52"/>
      <c r="CG97" s="52"/>
      <c r="CH97" s="52"/>
      <c r="CI97" s="52"/>
      <c r="CJ97" s="39"/>
      <c r="CK97" s="40"/>
      <c r="CL97" s="52"/>
      <c r="CM97" s="52"/>
      <c r="CN97" s="52"/>
      <c r="CO97" s="52"/>
      <c r="CP97" s="52"/>
      <c r="CQ97" s="52"/>
      <c r="CR97" s="52"/>
      <c r="CS97" s="52"/>
      <c r="CT97" s="52"/>
      <c r="CU97" s="52"/>
      <c r="CV97" s="52"/>
      <c r="CW97" s="52"/>
      <c r="CX97" s="52"/>
      <c r="CY97" s="52"/>
      <c r="CZ97" s="52"/>
      <c r="DA97" s="140"/>
      <c r="DB97" s="20"/>
      <c r="DC97" s="8"/>
      <c r="DD97" s="8"/>
      <c r="DE97" s="8"/>
      <c r="DF97" s="8"/>
      <c r="DG97" s="8"/>
      <c r="DH97" s="8"/>
      <c r="DI97" s="8"/>
      <c r="DJ97" s="8"/>
      <c r="DK97" s="8"/>
      <c r="DL97" s="8"/>
      <c r="DM97" s="8"/>
      <c r="DN97" s="8"/>
      <c r="DO97" s="8"/>
      <c r="DP97" s="8"/>
      <c r="DQ97" s="8"/>
      <c r="DR97" s="8"/>
      <c r="DS97" s="8"/>
      <c r="DT97" s="8"/>
      <c r="DU97" s="8"/>
      <c r="DV97" s="8"/>
      <c r="DW97" s="8"/>
      <c r="DX97" s="8"/>
      <c r="DY97" s="8"/>
      <c r="DZ97" s="8"/>
      <c r="EA97" s="8"/>
      <c r="EB97" s="8"/>
      <c r="EC97" s="8"/>
      <c r="ED97" s="8"/>
      <c r="EE97" s="8"/>
      <c r="EF97" s="8"/>
      <c r="EG97" s="8"/>
      <c r="EH97" s="8"/>
      <c r="EI97" s="8"/>
      <c r="EJ97" s="8"/>
      <c r="EK97" s="8"/>
      <c r="EL97" s="8"/>
      <c r="EM97" s="8"/>
      <c r="EN97" s="8"/>
      <c r="EO97" s="8"/>
      <c r="EP97" s="8"/>
      <c r="EQ97" s="8"/>
      <c r="ER97" s="8"/>
      <c r="ES97" s="8"/>
      <c r="ET97" s="8"/>
      <c r="EU97" s="8"/>
      <c r="EV97" s="8"/>
      <c r="EW97" s="8"/>
      <c r="EX97" s="8"/>
      <c r="EY97" s="8"/>
      <c r="EZ97" s="8"/>
      <c r="FA97" s="8"/>
      <c r="FB97" s="8"/>
      <c r="FC97" s="8"/>
      <c r="FD97" s="8"/>
      <c r="FE97" s="8"/>
      <c r="FF97" s="8"/>
      <c r="FG97" s="8"/>
      <c r="FH97" s="8"/>
      <c r="FI97" s="8"/>
      <c r="FJ97" s="8"/>
      <c r="FK97" s="8"/>
      <c r="FL97" s="8"/>
      <c r="FM97" s="8"/>
      <c r="FN97" s="8"/>
      <c r="FO97" s="8"/>
      <c r="FP97" s="8"/>
      <c r="FQ97" s="8"/>
      <c r="FR97" s="8"/>
      <c r="FS97" s="8"/>
      <c r="FT97" s="8"/>
      <c r="FU97" s="8"/>
      <c r="FV97" s="8"/>
      <c r="FW97" s="8"/>
      <c r="FX97" s="8"/>
      <c r="FY97" s="8"/>
      <c r="FZ97" s="8"/>
      <c r="GA97" s="8"/>
      <c r="GB97" s="8"/>
      <c r="GC97" s="8"/>
      <c r="GD97" s="8"/>
      <c r="GE97" s="8"/>
      <c r="GF97" s="8"/>
      <c r="GG97" s="8"/>
      <c r="GH97" s="8"/>
      <c r="GI97" s="8"/>
      <c r="GJ97" s="8"/>
      <c r="GK97" s="8"/>
      <c r="GL97" s="8"/>
      <c r="GM97" s="8"/>
      <c r="GN97" s="8"/>
      <c r="GO97" s="8"/>
      <c r="GP97" s="8"/>
    </row>
    <row r="98" spans="1:198" x14ac:dyDescent="0.25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52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  <c r="BD98" s="52"/>
      <c r="BE98" s="52"/>
      <c r="BF98" s="52"/>
      <c r="BG98" s="52"/>
      <c r="BH98" s="52"/>
      <c r="BI98" s="52"/>
      <c r="BJ98" s="52"/>
      <c r="BK98" s="52"/>
      <c r="BL98" s="52"/>
      <c r="BM98" s="52"/>
      <c r="BN98" s="52"/>
      <c r="BO98" s="52"/>
      <c r="BP98" s="52"/>
      <c r="BQ98" s="52"/>
      <c r="BR98" s="52"/>
      <c r="BS98" s="52"/>
      <c r="BT98" s="52"/>
      <c r="BU98" s="52"/>
      <c r="BV98" s="52"/>
      <c r="BW98" s="52"/>
      <c r="BX98" s="52"/>
      <c r="BY98" s="52"/>
      <c r="BZ98" s="52"/>
      <c r="CA98" s="140">
        <f t="shared" si="65"/>
        <v>44659</v>
      </c>
      <c r="CB98" s="20" t="s">
        <v>450</v>
      </c>
      <c r="CC98" s="52"/>
      <c r="CD98" s="139">
        <f t="shared" si="66"/>
        <v>44718</v>
      </c>
      <c r="CE98" s="146" t="s">
        <v>171</v>
      </c>
      <c r="CF98" s="52"/>
      <c r="CG98" s="52"/>
      <c r="CH98" s="52"/>
      <c r="CI98" s="52"/>
      <c r="CJ98" s="39"/>
      <c r="CK98" s="40"/>
      <c r="CL98" s="52"/>
      <c r="CM98" s="52"/>
      <c r="CN98" s="52"/>
      <c r="CO98" s="52"/>
      <c r="CP98" s="52"/>
      <c r="CQ98" s="52"/>
      <c r="CR98" s="52"/>
      <c r="CS98" s="52"/>
      <c r="CT98" s="52"/>
      <c r="CU98" s="52"/>
      <c r="CV98" s="52"/>
      <c r="CW98" s="52"/>
      <c r="CX98" s="52"/>
      <c r="CY98" s="52"/>
      <c r="CZ98" s="52"/>
      <c r="DA98" s="140"/>
      <c r="DB98" s="20"/>
      <c r="DC98" s="8"/>
      <c r="DD98" s="8"/>
      <c r="DE98" s="8"/>
      <c r="DF98" s="8"/>
      <c r="DG98" s="8"/>
      <c r="DH98" s="8"/>
      <c r="DI98" s="8"/>
      <c r="DJ98" s="8"/>
      <c r="DK98" s="8"/>
      <c r="DL98" s="8"/>
      <c r="DM98" s="8"/>
      <c r="DN98" s="8"/>
      <c r="DO98" s="8"/>
      <c r="DP98" s="8"/>
      <c r="DQ98" s="8"/>
      <c r="DR98" s="8"/>
      <c r="DS98" s="8"/>
      <c r="DT98" s="8"/>
      <c r="DU98" s="8"/>
      <c r="DV98" s="8"/>
      <c r="DW98" s="8"/>
      <c r="DX98" s="8"/>
      <c r="DY98" s="8"/>
      <c r="DZ98" s="8"/>
      <c r="EA98" s="8"/>
      <c r="EB98" s="8"/>
      <c r="EC98" s="8"/>
      <c r="ED98" s="8"/>
      <c r="EE98" s="8"/>
      <c r="EF98" s="8"/>
      <c r="EG98" s="8"/>
      <c r="EH98" s="8"/>
      <c r="EI98" s="8"/>
      <c r="EJ98" s="8"/>
      <c r="EK98" s="8"/>
      <c r="EL98" s="8"/>
      <c r="EM98" s="8"/>
      <c r="EN98" s="8"/>
      <c r="EO98" s="8"/>
      <c r="EP98" s="8"/>
      <c r="EQ98" s="8"/>
      <c r="ER98" s="8"/>
      <c r="ES98" s="8"/>
      <c r="ET98" s="8"/>
      <c r="EU98" s="8"/>
      <c r="EV98" s="8"/>
      <c r="EW98" s="8"/>
      <c r="EX98" s="8"/>
      <c r="EY98" s="8"/>
      <c r="EZ98" s="8"/>
      <c r="FA98" s="8"/>
      <c r="FB98" s="8"/>
      <c r="FC98" s="8"/>
      <c r="FD98" s="8"/>
      <c r="FE98" s="8"/>
      <c r="FF98" s="8"/>
      <c r="FG98" s="8"/>
      <c r="FH98" s="8"/>
      <c r="FI98" s="8"/>
      <c r="FJ98" s="8"/>
      <c r="FK98" s="8"/>
      <c r="FL98" s="8"/>
      <c r="FM98" s="8"/>
      <c r="FN98" s="8"/>
      <c r="FO98" s="8"/>
      <c r="FP98" s="8"/>
      <c r="FQ98" s="8"/>
      <c r="FR98" s="8"/>
      <c r="FS98" s="8"/>
      <c r="FT98" s="8"/>
      <c r="FU98" s="8"/>
      <c r="FV98" s="8"/>
      <c r="FW98" s="8"/>
      <c r="FX98" s="8"/>
      <c r="FY98" s="8"/>
      <c r="FZ98" s="8"/>
      <c r="GA98" s="8"/>
      <c r="GB98" s="8"/>
      <c r="GC98" s="8"/>
      <c r="GD98" s="8"/>
      <c r="GE98" s="8"/>
      <c r="GF98" s="8"/>
      <c r="GG98" s="8"/>
      <c r="GH98" s="8"/>
      <c r="GI98" s="8"/>
      <c r="GJ98" s="8"/>
      <c r="GK98" s="8"/>
      <c r="GL98" s="8"/>
      <c r="GM98" s="8"/>
      <c r="GN98" s="8"/>
      <c r="GO98" s="8"/>
      <c r="GP98" s="8"/>
    </row>
    <row r="99" spans="1:198" x14ac:dyDescent="0.25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52"/>
      <c r="AP99" s="52"/>
      <c r="AQ99" s="52"/>
      <c r="AR99" s="52"/>
      <c r="AS99" s="52"/>
      <c r="AT99" s="52"/>
      <c r="AU99" s="52"/>
      <c r="AV99" s="52"/>
      <c r="AW99" s="52"/>
      <c r="AX99" s="52"/>
      <c r="AY99" s="52"/>
      <c r="AZ99" s="52"/>
      <c r="BA99" s="52"/>
      <c r="BB99" s="52"/>
      <c r="BC99" s="52"/>
      <c r="BD99" s="52"/>
      <c r="BE99" s="52"/>
      <c r="BF99" s="52"/>
      <c r="BG99" s="52"/>
      <c r="BH99" s="52"/>
      <c r="BI99" s="52"/>
      <c r="BJ99" s="52"/>
      <c r="BK99" s="52"/>
      <c r="BL99" s="52"/>
      <c r="BM99" s="52"/>
      <c r="BN99" s="52"/>
      <c r="BO99" s="52"/>
      <c r="BP99" s="52"/>
      <c r="BQ99" s="52"/>
      <c r="BR99" s="52"/>
      <c r="BS99" s="52"/>
      <c r="BT99" s="52"/>
      <c r="BU99" s="52"/>
      <c r="BV99" s="52"/>
      <c r="BW99" s="52"/>
      <c r="BX99" s="52"/>
      <c r="BY99" s="52"/>
      <c r="BZ99" s="52"/>
      <c r="CA99" s="140">
        <f t="shared" si="65"/>
        <v>44660</v>
      </c>
      <c r="CB99" s="20" t="s">
        <v>451</v>
      </c>
      <c r="CC99" s="52"/>
      <c r="CD99" s="139">
        <f t="shared" si="66"/>
        <v>44719</v>
      </c>
      <c r="CE99" s="146" t="s">
        <v>172</v>
      </c>
      <c r="CF99" s="52"/>
      <c r="CG99" s="52"/>
      <c r="CH99" s="52"/>
      <c r="CI99" s="52"/>
      <c r="CJ99" s="39"/>
      <c r="CK99" s="40"/>
      <c r="CL99" s="52"/>
      <c r="CM99" s="52"/>
      <c r="CN99" s="52"/>
      <c r="CO99" s="52"/>
      <c r="CP99" s="52"/>
      <c r="CQ99" s="52"/>
      <c r="CR99" s="52"/>
      <c r="CS99" s="52"/>
      <c r="CT99" s="52"/>
      <c r="CU99" s="52"/>
      <c r="CV99" s="52"/>
      <c r="CW99" s="52"/>
      <c r="CX99" s="52"/>
      <c r="CY99" s="52"/>
      <c r="CZ99" s="52"/>
      <c r="DA99" s="140"/>
      <c r="DB99" s="20"/>
      <c r="DC99" s="8"/>
      <c r="DD99" s="8"/>
      <c r="DE99" s="8"/>
      <c r="DF99" s="8"/>
      <c r="DG99" s="8"/>
      <c r="DH99" s="8"/>
      <c r="DI99" s="8"/>
      <c r="DJ99" s="8"/>
      <c r="DK99" s="8"/>
      <c r="DL99" s="8"/>
      <c r="DM99" s="8"/>
      <c r="DN99" s="8"/>
      <c r="DO99" s="8"/>
      <c r="DP99" s="8"/>
      <c r="DQ99" s="8"/>
      <c r="DR99" s="8"/>
      <c r="DS99" s="8"/>
      <c r="DT99" s="8"/>
      <c r="DU99" s="8"/>
      <c r="DV99" s="8"/>
      <c r="DW99" s="8"/>
      <c r="DX99" s="8"/>
      <c r="DY99" s="8"/>
      <c r="DZ99" s="8"/>
      <c r="EA99" s="8"/>
      <c r="EB99" s="8"/>
      <c r="EC99" s="8"/>
      <c r="ED99" s="8"/>
      <c r="EE99" s="8"/>
      <c r="EF99" s="8"/>
      <c r="EG99" s="8"/>
      <c r="EH99" s="8"/>
      <c r="EI99" s="8"/>
      <c r="EJ99" s="8"/>
      <c r="EK99" s="8"/>
      <c r="EL99" s="8"/>
      <c r="EM99" s="8"/>
      <c r="EN99" s="8"/>
      <c r="EO99" s="8"/>
      <c r="EP99" s="8"/>
      <c r="EQ99" s="8"/>
      <c r="ER99" s="8"/>
      <c r="ES99" s="8"/>
      <c r="ET99" s="8"/>
      <c r="EU99" s="8"/>
      <c r="EV99" s="8"/>
      <c r="EW99" s="8"/>
      <c r="EX99" s="8"/>
      <c r="EY99" s="8"/>
      <c r="EZ99" s="8"/>
      <c r="FA99" s="8"/>
      <c r="FB99" s="8"/>
      <c r="FC99" s="8"/>
      <c r="FD99" s="8"/>
      <c r="FE99" s="8"/>
      <c r="FF99" s="8"/>
      <c r="FG99" s="8"/>
      <c r="FH99" s="8"/>
      <c r="FI99" s="8"/>
      <c r="FJ99" s="8"/>
      <c r="FK99" s="8"/>
      <c r="FL99" s="8"/>
      <c r="FM99" s="8"/>
      <c r="FN99" s="8"/>
      <c r="FO99" s="8"/>
      <c r="FP99" s="8"/>
      <c r="FQ99" s="8"/>
      <c r="FR99" s="8"/>
      <c r="FS99" s="8"/>
      <c r="FT99" s="8"/>
      <c r="FU99" s="8"/>
      <c r="FV99" s="8"/>
      <c r="FW99" s="8"/>
      <c r="FX99" s="8"/>
      <c r="FY99" s="8"/>
      <c r="FZ99" s="8"/>
      <c r="GA99" s="8"/>
      <c r="GB99" s="8"/>
      <c r="GC99" s="8"/>
      <c r="GD99" s="8"/>
      <c r="GE99" s="8"/>
      <c r="GF99" s="8"/>
      <c r="GG99" s="8"/>
      <c r="GH99" s="8"/>
      <c r="GI99" s="8"/>
      <c r="GJ99" s="8"/>
      <c r="GK99" s="8"/>
      <c r="GL99" s="8"/>
      <c r="GM99" s="8"/>
      <c r="GN99" s="8"/>
      <c r="GO99" s="8"/>
      <c r="GP99" s="8"/>
    </row>
    <row r="100" spans="1:198" x14ac:dyDescent="0.25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52"/>
      <c r="AP100" s="52"/>
      <c r="AQ100" s="52"/>
      <c r="AR100" s="52"/>
      <c r="AS100" s="52"/>
      <c r="AT100" s="52"/>
      <c r="AU100" s="52"/>
      <c r="AV100" s="52"/>
      <c r="AW100" s="52"/>
      <c r="AX100" s="52"/>
      <c r="AY100" s="52"/>
      <c r="AZ100" s="52"/>
      <c r="BA100" s="52"/>
      <c r="BB100" s="52"/>
      <c r="BC100" s="52"/>
      <c r="BD100" s="52"/>
      <c r="BE100" s="52"/>
      <c r="BF100" s="52"/>
      <c r="BG100" s="52"/>
      <c r="BH100" s="52"/>
      <c r="BI100" s="52"/>
      <c r="BJ100" s="52"/>
      <c r="BK100" s="52"/>
      <c r="BL100" s="52"/>
      <c r="BM100" s="52"/>
      <c r="BN100" s="52"/>
      <c r="BO100" s="52"/>
      <c r="BP100" s="52"/>
      <c r="BQ100" s="52"/>
      <c r="BR100" s="52"/>
      <c r="BS100" s="52"/>
      <c r="BT100" s="52"/>
      <c r="BU100" s="52"/>
      <c r="BV100" s="52"/>
      <c r="BW100" s="52"/>
      <c r="BX100" s="52"/>
      <c r="BY100" s="52"/>
      <c r="BZ100" s="52"/>
      <c r="CA100" s="140">
        <f t="shared" si="65"/>
        <v>44661</v>
      </c>
      <c r="CB100" s="20" t="s">
        <v>452</v>
      </c>
      <c r="CC100" s="52"/>
      <c r="CD100" s="139">
        <f t="shared" si="66"/>
        <v>44720</v>
      </c>
      <c r="CE100" s="146" t="s">
        <v>173</v>
      </c>
      <c r="CF100" s="52"/>
      <c r="CG100" s="52"/>
      <c r="CH100" s="52"/>
      <c r="CI100" s="52"/>
      <c r="CJ100" s="39"/>
      <c r="CK100" s="40"/>
      <c r="CL100" s="52"/>
      <c r="CM100" s="52"/>
      <c r="CN100" s="52"/>
      <c r="CO100" s="52"/>
      <c r="CP100" s="52"/>
      <c r="CQ100" s="52"/>
      <c r="CR100" s="52"/>
      <c r="CS100" s="52"/>
      <c r="CT100" s="52"/>
      <c r="CU100" s="52"/>
      <c r="CV100" s="52"/>
      <c r="CW100" s="52"/>
      <c r="CX100" s="52"/>
      <c r="CY100" s="52"/>
      <c r="CZ100" s="52"/>
      <c r="DA100" s="140"/>
      <c r="DB100" s="20"/>
      <c r="DC100" s="8"/>
      <c r="DD100" s="8"/>
      <c r="DE100" s="8"/>
      <c r="DF100" s="8"/>
      <c r="DG100" s="8"/>
      <c r="DH100" s="8"/>
      <c r="DI100" s="8"/>
      <c r="DJ100" s="8"/>
      <c r="DK100" s="8"/>
      <c r="DL100" s="8"/>
      <c r="DM100" s="8"/>
      <c r="DN100" s="8"/>
      <c r="DO100" s="8"/>
      <c r="DP100" s="8"/>
      <c r="DQ100" s="8"/>
      <c r="DR100" s="8"/>
      <c r="DS100" s="8"/>
      <c r="DT100" s="8"/>
      <c r="DU100" s="8"/>
      <c r="DV100" s="8"/>
      <c r="DW100" s="8"/>
      <c r="DX100" s="8"/>
      <c r="DY100" s="8"/>
      <c r="DZ100" s="8"/>
      <c r="EA100" s="8"/>
      <c r="EB100" s="8"/>
      <c r="EC100" s="8"/>
      <c r="ED100" s="8"/>
      <c r="EE100" s="8"/>
      <c r="EF100" s="8"/>
      <c r="EG100" s="8"/>
      <c r="EH100" s="8"/>
      <c r="EI100" s="8"/>
      <c r="EJ100" s="8"/>
      <c r="EK100" s="8"/>
      <c r="EL100" s="8"/>
      <c r="EM100" s="8"/>
      <c r="EN100" s="8"/>
      <c r="EO100" s="8"/>
      <c r="EP100" s="8"/>
      <c r="EQ100" s="8"/>
      <c r="ER100" s="8"/>
      <c r="ES100" s="8"/>
      <c r="ET100" s="8"/>
      <c r="EU100" s="8"/>
      <c r="EV100" s="8"/>
      <c r="EW100" s="8"/>
      <c r="EX100" s="8"/>
      <c r="EY100" s="8"/>
      <c r="EZ100" s="8"/>
      <c r="FA100" s="8"/>
      <c r="FB100" s="8"/>
      <c r="FC100" s="8"/>
      <c r="FD100" s="8"/>
      <c r="FE100" s="8"/>
      <c r="FF100" s="8"/>
      <c r="FG100" s="8"/>
      <c r="FH100" s="8"/>
      <c r="FI100" s="8"/>
      <c r="FJ100" s="8"/>
      <c r="FK100" s="8"/>
      <c r="FL100" s="8"/>
      <c r="FM100" s="8"/>
      <c r="FN100" s="8"/>
      <c r="FO100" s="8"/>
      <c r="FP100" s="8"/>
      <c r="FQ100" s="8"/>
      <c r="FR100" s="8"/>
      <c r="FS100" s="8"/>
      <c r="FT100" s="8"/>
      <c r="FU100" s="8"/>
      <c r="FV100" s="8"/>
      <c r="FW100" s="8"/>
      <c r="FX100" s="8"/>
      <c r="FY100" s="8"/>
      <c r="FZ100" s="8"/>
      <c r="GA100" s="8"/>
      <c r="GB100" s="8"/>
      <c r="GC100" s="8"/>
      <c r="GD100" s="8"/>
      <c r="GE100" s="8"/>
      <c r="GF100" s="8"/>
      <c r="GG100" s="8"/>
      <c r="GH100" s="8"/>
      <c r="GI100" s="8"/>
      <c r="GJ100" s="8"/>
      <c r="GK100" s="8"/>
      <c r="GL100" s="8"/>
      <c r="GM100" s="8"/>
      <c r="GN100" s="8"/>
      <c r="GO100" s="8"/>
      <c r="GP100" s="8"/>
    </row>
    <row r="101" spans="1:198" x14ac:dyDescent="0.25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52"/>
      <c r="AP101" s="52"/>
      <c r="AQ101" s="52"/>
      <c r="AR101" s="52"/>
      <c r="AS101" s="52"/>
      <c r="AT101" s="52"/>
      <c r="AU101" s="52"/>
      <c r="AV101" s="52"/>
      <c r="AW101" s="52"/>
      <c r="AX101" s="52"/>
      <c r="AY101" s="52"/>
      <c r="AZ101" s="52"/>
      <c r="BA101" s="52"/>
      <c r="BB101" s="52"/>
      <c r="BC101" s="52"/>
      <c r="BD101" s="52"/>
      <c r="BE101" s="52"/>
      <c r="BF101" s="52"/>
      <c r="BG101" s="52"/>
      <c r="BH101" s="52"/>
      <c r="BI101" s="52"/>
      <c r="BJ101" s="52"/>
      <c r="BK101" s="52"/>
      <c r="BL101" s="52"/>
      <c r="BM101" s="52"/>
      <c r="BN101" s="52"/>
      <c r="BO101" s="52"/>
      <c r="BP101" s="52"/>
      <c r="BQ101" s="52"/>
      <c r="BR101" s="52"/>
      <c r="BS101" s="52"/>
      <c r="BT101" s="52"/>
      <c r="BU101" s="52"/>
      <c r="BV101" s="52"/>
      <c r="BW101" s="52"/>
      <c r="BX101" s="52"/>
      <c r="BY101" s="52"/>
      <c r="BZ101" s="52"/>
      <c r="CA101" s="140">
        <f t="shared" si="65"/>
        <v>44662</v>
      </c>
      <c r="CB101" s="20" t="s">
        <v>453</v>
      </c>
      <c r="CC101" s="52"/>
      <c r="CD101" s="139">
        <f t="shared" si="66"/>
        <v>44721</v>
      </c>
      <c r="CE101" s="146" t="s">
        <v>174</v>
      </c>
      <c r="CF101" s="38"/>
      <c r="CG101" s="38"/>
      <c r="CH101" s="38"/>
      <c r="CI101" s="38"/>
      <c r="CJ101" s="39"/>
      <c r="CK101" s="40"/>
      <c r="CL101" s="38"/>
      <c r="CM101" s="38"/>
      <c r="CN101" s="38"/>
      <c r="CO101" s="38"/>
      <c r="CP101" s="38"/>
      <c r="CQ101" s="38"/>
      <c r="CR101" s="38"/>
      <c r="CS101" s="38"/>
      <c r="CT101" s="38"/>
      <c r="CU101" s="38"/>
      <c r="CV101" s="38"/>
      <c r="CW101" s="38"/>
      <c r="CX101" s="38"/>
      <c r="CY101" s="38"/>
      <c r="CZ101" s="38"/>
      <c r="DA101" s="140"/>
      <c r="DB101" s="20"/>
      <c r="DC101" s="8"/>
      <c r="DD101" s="8"/>
      <c r="DE101" s="8"/>
      <c r="DF101" s="8"/>
      <c r="DG101" s="8"/>
      <c r="DH101" s="8"/>
      <c r="DI101" s="8"/>
      <c r="DJ101" s="8"/>
      <c r="DK101" s="8"/>
      <c r="DL101" s="8"/>
      <c r="DM101" s="8"/>
      <c r="DN101" s="8"/>
      <c r="DO101" s="8"/>
      <c r="DP101" s="8"/>
      <c r="DQ101" s="8"/>
      <c r="DR101" s="8"/>
      <c r="DS101" s="8"/>
      <c r="DT101" s="8"/>
      <c r="DU101" s="8"/>
      <c r="DV101" s="8"/>
      <c r="DW101" s="8"/>
      <c r="DX101" s="8"/>
      <c r="DY101" s="8"/>
      <c r="DZ101" s="8"/>
      <c r="EA101" s="8"/>
      <c r="EB101" s="8"/>
      <c r="EC101" s="8"/>
      <c r="ED101" s="8"/>
      <c r="EE101" s="8"/>
      <c r="EF101" s="8"/>
      <c r="EG101" s="8"/>
      <c r="EH101" s="8"/>
      <c r="EI101" s="8"/>
      <c r="EJ101" s="8"/>
      <c r="EK101" s="8"/>
      <c r="EL101" s="8"/>
      <c r="EM101" s="8"/>
      <c r="EN101" s="8"/>
      <c r="EO101" s="8"/>
      <c r="EP101" s="8"/>
      <c r="EQ101" s="8"/>
      <c r="ER101" s="8"/>
      <c r="ES101" s="8"/>
      <c r="ET101" s="8"/>
      <c r="EU101" s="8"/>
      <c r="EV101" s="8"/>
      <c r="EW101" s="8"/>
      <c r="EX101" s="8"/>
      <c r="EY101" s="8"/>
      <c r="EZ101" s="8"/>
      <c r="FA101" s="8"/>
      <c r="FB101" s="8"/>
      <c r="FC101" s="8"/>
      <c r="FD101" s="8"/>
      <c r="FE101" s="8"/>
      <c r="FF101" s="8"/>
      <c r="FG101" s="8"/>
      <c r="FH101" s="8"/>
      <c r="FI101" s="8"/>
      <c r="FJ101" s="8"/>
      <c r="FK101" s="8"/>
      <c r="FL101" s="8"/>
      <c r="FM101" s="8"/>
      <c r="FN101" s="8"/>
      <c r="FO101" s="8"/>
      <c r="FP101" s="8"/>
      <c r="FQ101" s="8"/>
      <c r="FR101" s="8"/>
      <c r="FS101" s="8"/>
      <c r="FT101" s="8"/>
      <c r="FU101" s="8"/>
      <c r="FV101" s="8"/>
      <c r="FW101" s="8"/>
      <c r="FX101" s="8"/>
      <c r="FY101" s="8"/>
      <c r="FZ101" s="8"/>
      <c r="GA101" s="8"/>
      <c r="GB101" s="8"/>
      <c r="GC101" s="8"/>
      <c r="GD101" s="8"/>
      <c r="GE101" s="8"/>
      <c r="GF101" s="8"/>
      <c r="GG101" s="8"/>
      <c r="GH101" s="8"/>
      <c r="GI101" s="8"/>
      <c r="GJ101" s="8"/>
      <c r="GK101" s="8"/>
      <c r="GL101" s="8"/>
      <c r="GM101" s="8"/>
      <c r="GN101" s="8"/>
      <c r="GO101" s="8"/>
      <c r="GP101" s="8"/>
    </row>
    <row r="102" spans="1:198" x14ac:dyDescent="0.25">
      <c r="AO102" s="38"/>
      <c r="AP102" s="38"/>
      <c r="AQ102" s="38"/>
      <c r="AR102" s="38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  <c r="BF102" s="38"/>
      <c r="BG102" s="38"/>
      <c r="BH102" s="38"/>
      <c r="BI102" s="38"/>
      <c r="BJ102" s="38"/>
      <c r="BK102" s="38"/>
      <c r="BL102" s="38"/>
      <c r="BM102" s="38"/>
      <c r="BN102" s="38"/>
      <c r="BO102" s="38"/>
      <c r="BP102" s="38"/>
      <c r="BQ102" s="38"/>
      <c r="BR102" s="38"/>
      <c r="BS102" s="38"/>
      <c r="BT102" s="38"/>
      <c r="BU102" s="38"/>
      <c r="BV102" s="38"/>
      <c r="BW102" s="38"/>
      <c r="BX102" s="38"/>
      <c r="BY102" s="38"/>
      <c r="BZ102" s="38"/>
      <c r="CA102" s="140">
        <f t="shared" si="65"/>
        <v>44663</v>
      </c>
      <c r="CB102" s="20" t="s">
        <v>454</v>
      </c>
      <c r="CC102" s="38"/>
      <c r="CD102" s="139">
        <f t="shared" si="66"/>
        <v>44722</v>
      </c>
      <c r="CE102" s="146" t="s">
        <v>175</v>
      </c>
      <c r="CF102" s="38"/>
      <c r="CG102" s="38"/>
      <c r="CH102" s="38"/>
      <c r="CI102" s="38"/>
      <c r="CJ102" s="39"/>
      <c r="CK102" s="40"/>
      <c r="CL102" s="38"/>
      <c r="CM102" s="38"/>
      <c r="CN102" s="38"/>
      <c r="CO102" s="38"/>
      <c r="CP102" s="38"/>
      <c r="CQ102" s="38"/>
      <c r="CR102" s="38"/>
      <c r="CS102" s="38"/>
      <c r="CT102" s="38"/>
      <c r="CU102" s="38"/>
      <c r="CV102" s="38"/>
      <c r="CW102" s="38"/>
      <c r="CX102" s="38"/>
      <c r="CY102" s="38"/>
      <c r="CZ102" s="38"/>
      <c r="DA102" s="140"/>
      <c r="DB102" s="20"/>
    </row>
    <row r="103" spans="1:198" x14ac:dyDescent="0.25">
      <c r="AO103" s="38"/>
      <c r="AP103" s="38"/>
      <c r="AQ103" s="38"/>
      <c r="AR103" s="38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  <c r="BF103" s="38"/>
      <c r="BG103" s="38"/>
      <c r="BH103" s="38"/>
      <c r="BI103" s="38"/>
      <c r="BJ103" s="38"/>
      <c r="BK103" s="38"/>
      <c r="BL103" s="38"/>
      <c r="BM103" s="38"/>
      <c r="BN103" s="38"/>
      <c r="BO103" s="38"/>
      <c r="BP103" s="38"/>
      <c r="BQ103" s="38"/>
      <c r="BR103" s="38"/>
      <c r="BS103" s="38"/>
      <c r="BT103" s="38"/>
      <c r="BU103" s="38"/>
      <c r="BV103" s="38"/>
      <c r="BW103" s="38"/>
      <c r="BX103" s="38"/>
      <c r="BY103" s="38"/>
      <c r="BZ103" s="38"/>
      <c r="CA103" s="140">
        <f t="shared" si="65"/>
        <v>44664</v>
      </c>
      <c r="CB103" s="20" t="s">
        <v>455</v>
      </c>
      <c r="CC103" s="38"/>
      <c r="CD103" s="139">
        <f t="shared" si="66"/>
        <v>44723</v>
      </c>
      <c r="CE103" s="146" t="s">
        <v>176</v>
      </c>
      <c r="CF103" s="38"/>
      <c r="CG103" s="38"/>
      <c r="CH103" s="38"/>
      <c r="CI103" s="38"/>
      <c r="CJ103" s="39"/>
      <c r="CK103" s="40"/>
      <c r="CL103" s="38"/>
      <c r="CM103" s="38"/>
      <c r="CN103" s="38"/>
      <c r="CO103" s="38"/>
      <c r="CP103" s="38"/>
      <c r="CQ103" s="38"/>
      <c r="CR103" s="38"/>
      <c r="CS103" s="38"/>
      <c r="CT103" s="38"/>
      <c r="CU103" s="38"/>
      <c r="CV103" s="38"/>
      <c r="CW103" s="38"/>
      <c r="CX103" s="38"/>
      <c r="CY103" s="38"/>
      <c r="CZ103" s="38"/>
      <c r="DA103" s="140"/>
      <c r="DB103" s="20"/>
    </row>
    <row r="104" spans="1:198" x14ac:dyDescent="0.25">
      <c r="AO104" s="38"/>
      <c r="AP104" s="38"/>
      <c r="AQ104" s="38"/>
      <c r="AR104" s="38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  <c r="BF104" s="38"/>
      <c r="BG104" s="38"/>
      <c r="BH104" s="38"/>
      <c r="BI104" s="38"/>
      <c r="BJ104" s="38"/>
      <c r="BK104" s="38"/>
      <c r="BL104" s="38"/>
      <c r="BM104" s="38"/>
      <c r="BN104" s="38"/>
      <c r="BO104" s="38"/>
      <c r="BP104" s="38"/>
      <c r="BQ104" s="38"/>
      <c r="BR104" s="38"/>
      <c r="BS104" s="38"/>
      <c r="BT104" s="38"/>
      <c r="BU104" s="38"/>
      <c r="BV104" s="38"/>
      <c r="BW104" s="38"/>
      <c r="BX104" s="38"/>
      <c r="BY104" s="38"/>
      <c r="BZ104" s="38"/>
      <c r="CA104" s="140">
        <f t="shared" si="65"/>
        <v>44665</v>
      </c>
      <c r="CB104" s="20" t="s">
        <v>456</v>
      </c>
      <c r="CC104" s="38"/>
      <c r="CD104" s="139">
        <f t="shared" si="66"/>
        <v>44724</v>
      </c>
      <c r="CE104" s="146" t="s">
        <v>177</v>
      </c>
      <c r="CF104" s="38"/>
      <c r="CG104" s="38"/>
      <c r="CH104" s="38"/>
      <c r="CI104" s="38"/>
      <c r="CJ104" s="39"/>
      <c r="CK104" s="40"/>
      <c r="CL104" s="38"/>
      <c r="CM104" s="38"/>
      <c r="CN104" s="38"/>
      <c r="CO104" s="38"/>
      <c r="CP104" s="38"/>
      <c r="CQ104" s="38"/>
      <c r="CR104" s="38"/>
      <c r="CS104" s="38"/>
      <c r="CT104" s="38"/>
      <c r="CU104" s="38"/>
      <c r="CV104" s="38"/>
      <c r="CW104" s="38"/>
      <c r="CX104" s="38"/>
      <c r="CY104" s="38"/>
      <c r="CZ104" s="38"/>
      <c r="DA104" s="140"/>
      <c r="DB104" s="20"/>
    </row>
    <row r="105" spans="1:198" x14ac:dyDescent="0.25">
      <c r="AO105" s="38"/>
      <c r="AP105" s="38"/>
      <c r="AQ105" s="38"/>
      <c r="AR105" s="38"/>
      <c r="AS105" s="38"/>
      <c r="AT105" s="38"/>
      <c r="AU105" s="38"/>
      <c r="AV105" s="38"/>
      <c r="AW105" s="38"/>
      <c r="AX105" s="38"/>
      <c r="AY105" s="38"/>
      <c r="AZ105" s="38"/>
      <c r="BA105" s="38"/>
      <c r="BB105" s="38"/>
      <c r="BC105" s="38"/>
      <c r="BD105" s="38"/>
      <c r="BE105" s="38"/>
      <c r="BF105" s="38"/>
      <c r="BG105" s="38"/>
      <c r="BH105" s="38"/>
      <c r="BI105" s="38"/>
      <c r="BJ105" s="38"/>
      <c r="BK105" s="38"/>
      <c r="BL105" s="38"/>
      <c r="BM105" s="38"/>
      <c r="BN105" s="38"/>
      <c r="BO105" s="38"/>
      <c r="BP105" s="38"/>
      <c r="BQ105" s="38"/>
      <c r="BR105" s="38"/>
      <c r="BS105" s="38"/>
      <c r="BT105" s="38"/>
      <c r="BU105" s="38"/>
      <c r="BV105" s="38"/>
      <c r="BW105" s="38"/>
      <c r="BX105" s="38"/>
      <c r="BY105" s="38"/>
      <c r="BZ105" s="38"/>
      <c r="CA105" s="140">
        <f t="shared" si="65"/>
        <v>44666</v>
      </c>
      <c r="CB105" s="20" t="s">
        <v>457</v>
      </c>
      <c r="CC105" s="38"/>
      <c r="CD105" s="139">
        <f t="shared" si="66"/>
        <v>44725</v>
      </c>
      <c r="CE105" s="146" t="s">
        <v>178</v>
      </c>
      <c r="CF105" s="38"/>
      <c r="CG105" s="38"/>
      <c r="CH105" s="38"/>
      <c r="CI105" s="38"/>
      <c r="CJ105" s="39"/>
      <c r="CK105" s="40"/>
      <c r="CL105" s="38"/>
      <c r="CM105" s="38"/>
      <c r="CN105" s="38"/>
      <c r="CO105" s="38"/>
      <c r="CP105" s="38"/>
      <c r="CQ105" s="38"/>
      <c r="CR105" s="38"/>
      <c r="CS105" s="38"/>
      <c r="CT105" s="38"/>
      <c r="CU105" s="38"/>
      <c r="CV105" s="38"/>
      <c r="CW105" s="38"/>
      <c r="CX105" s="38"/>
      <c r="CY105" s="38"/>
      <c r="CZ105" s="38"/>
      <c r="DA105" s="140"/>
      <c r="DB105" s="20"/>
    </row>
    <row r="106" spans="1:198" x14ac:dyDescent="0.25">
      <c r="AO106" s="38"/>
      <c r="AP106" s="38"/>
      <c r="AQ106" s="38"/>
      <c r="AR106" s="38"/>
      <c r="AS106" s="38"/>
      <c r="AT106" s="38"/>
      <c r="AU106" s="38"/>
      <c r="AV106" s="38"/>
      <c r="AW106" s="38"/>
      <c r="AX106" s="38"/>
      <c r="AY106" s="38"/>
      <c r="AZ106" s="38"/>
      <c r="BA106" s="38"/>
      <c r="BB106" s="38"/>
      <c r="BC106" s="38"/>
      <c r="BD106" s="38"/>
      <c r="BE106" s="38"/>
      <c r="BF106" s="38"/>
      <c r="BG106" s="38"/>
      <c r="BH106" s="38"/>
      <c r="BI106" s="38"/>
      <c r="BJ106" s="38"/>
      <c r="BK106" s="38"/>
      <c r="BL106" s="38"/>
      <c r="BM106" s="38"/>
      <c r="BN106" s="38"/>
      <c r="BO106" s="38"/>
      <c r="BP106" s="38"/>
      <c r="BQ106" s="38"/>
      <c r="BR106" s="38"/>
      <c r="BS106" s="38"/>
      <c r="BT106" s="38"/>
      <c r="BU106" s="38"/>
      <c r="BV106" s="38"/>
      <c r="BW106" s="38"/>
      <c r="BX106" s="38"/>
      <c r="BY106" s="38"/>
      <c r="BZ106" s="38"/>
      <c r="CA106" s="140">
        <f t="shared" si="65"/>
        <v>44667</v>
      </c>
      <c r="CB106" s="20" t="s">
        <v>458</v>
      </c>
      <c r="CC106" s="38"/>
      <c r="CD106" s="139">
        <f t="shared" si="66"/>
        <v>44726</v>
      </c>
      <c r="CE106" s="146" t="s">
        <v>179</v>
      </c>
      <c r="CF106" s="38"/>
      <c r="CG106" s="38"/>
      <c r="CH106" s="38"/>
      <c r="CI106" s="38"/>
      <c r="CJ106" s="39"/>
      <c r="CK106" s="40"/>
      <c r="CL106" s="38"/>
      <c r="CM106" s="38"/>
      <c r="CN106" s="38"/>
      <c r="CO106" s="38"/>
      <c r="CP106" s="38"/>
      <c r="CQ106" s="38"/>
      <c r="CR106" s="38"/>
      <c r="CS106" s="38"/>
      <c r="CT106" s="38"/>
      <c r="CU106" s="38"/>
      <c r="CV106" s="38"/>
      <c r="CW106" s="38"/>
      <c r="CX106" s="38"/>
      <c r="CY106" s="38"/>
      <c r="CZ106" s="38"/>
      <c r="DA106" s="140"/>
      <c r="DB106" s="20"/>
    </row>
    <row r="107" spans="1:198" x14ac:dyDescent="0.25">
      <c r="AO107" s="38"/>
      <c r="AP107" s="38"/>
      <c r="AQ107" s="38"/>
      <c r="AR107" s="38"/>
      <c r="AS107" s="38"/>
      <c r="AT107" s="38"/>
      <c r="AU107" s="38"/>
      <c r="AV107" s="38"/>
      <c r="AW107" s="38"/>
      <c r="AX107" s="38"/>
      <c r="AY107" s="38"/>
      <c r="AZ107" s="38"/>
      <c r="BA107" s="38"/>
      <c r="BB107" s="38"/>
      <c r="BC107" s="38"/>
      <c r="BD107" s="38"/>
      <c r="BE107" s="38"/>
      <c r="BF107" s="38"/>
      <c r="BG107" s="38"/>
      <c r="BH107" s="38"/>
      <c r="BI107" s="38"/>
      <c r="BJ107" s="38"/>
      <c r="BK107" s="38"/>
      <c r="BL107" s="38"/>
      <c r="BM107" s="38"/>
      <c r="BN107" s="38"/>
      <c r="BO107" s="38"/>
      <c r="BP107" s="38"/>
      <c r="BQ107" s="38"/>
      <c r="BR107" s="38"/>
      <c r="BS107" s="38"/>
      <c r="BT107" s="38"/>
      <c r="BU107" s="38"/>
      <c r="BV107" s="38"/>
      <c r="BW107" s="38"/>
      <c r="BX107" s="38"/>
      <c r="BY107" s="38"/>
      <c r="BZ107" s="38"/>
      <c r="CA107" s="140">
        <f t="shared" si="65"/>
        <v>44668</v>
      </c>
      <c r="CB107" s="20" t="s">
        <v>459</v>
      </c>
      <c r="CC107" s="38"/>
      <c r="CD107" s="139">
        <f t="shared" si="66"/>
        <v>44727</v>
      </c>
      <c r="CE107" s="146" t="s">
        <v>180</v>
      </c>
      <c r="CF107" s="38"/>
      <c r="CG107" s="38"/>
      <c r="CH107" s="38"/>
      <c r="CI107" s="38"/>
      <c r="CJ107" s="39"/>
      <c r="CK107" s="40"/>
      <c r="CL107" s="38"/>
      <c r="CM107" s="38"/>
      <c r="CN107" s="38"/>
      <c r="CO107" s="38"/>
      <c r="CP107" s="38"/>
      <c r="CQ107" s="38"/>
      <c r="CR107" s="38"/>
      <c r="CS107" s="38"/>
      <c r="CT107" s="38"/>
      <c r="CU107" s="38"/>
      <c r="CV107" s="38"/>
      <c r="CW107" s="38"/>
      <c r="CX107" s="38"/>
      <c r="CY107" s="38"/>
      <c r="CZ107" s="38"/>
      <c r="DA107" s="140"/>
      <c r="DB107" s="20"/>
    </row>
    <row r="108" spans="1:198" x14ac:dyDescent="0.25">
      <c r="AO108" s="38"/>
      <c r="AP108" s="38"/>
      <c r="AQ108" s="38"/>
      <c r="AR108" s="38"/>
      <c r="AS108" s="38"/>
      <c r="AT108" s="38"/>
      <c r="AU108" s="38"/>
      <c r="AV108" s="38"/>
      <c r="AW108" s="38"/>
      <c r="AX108" s="38"/>
      <c r="AY108" s="38"/>
      <c r="AZ108" s="38"/>
      <c r="BA108" s="38"/>
      <c r="BB108" s="38"/>
      <c r="BC108" s="38"/>
      <c r="BD108" s="38"/>
      <c r="BE108" s="38"/>
      <c r="BF108" s="38"/>
      <c r="BG108" s="38"/>
      <c r="BH108" s="38"/>
      <c r="BI108" s="38"/>
      <c r="BJ108" s="38"/>
      <c r="BK108" s="38"/>
      <c r="BL108" s="38"/>
      <c r="BM108" s="38"/>
      <c r="BN108" s="38"/>
      <c r="BO108" s="38"/>
      <c r="BP108" s="38"/>
      <c r="BQ108" s="38"/>
      <c r="BR108" s="38"/>
      <c r="BS108" s="38"/>
      <c r="BT108" s="38"/>
      <c r="BU108" s="38"/>
      <c r="BV108" s="38"/>
      <c r="BW108" s="38"/>
      <c r="BX108" s="38"/>
      <c r="BY108" s="38"/>
      <c r="BZ108" s="38"/>
      <c r="CA108" s="140">
        <f t="shared" si="65"/>
        <v>44669</v>
      </c>
      <c r="CB108" s="20" t="s">
        <v>460</v>
      </c>
      <c r="CC108" s="38"/>
      <c r="CD108" s="139">
        <f t="shared" si="66"/>
        <v>44728</v>
      </c>
      <c r="CE108" s="146" t="s">
        <v>181</v>
      </c>
      <c r="CF108" s="38"/>
      <c r="CG108" s="38"/>
      <c r="CH108" s="38"/>
      <c r="CI108" s="38"/>
      <c r="CJ108" s="39"/>
      <c r="CK108" s="40"/>
      <c r="CL108" s="38"/>
      <c r="CM108" s="38"/>
      <c r="CN108" s="38"/>
      <c r="CO108" s="38"/>
      <c r="CP108" s="38"/>
      <c r="CQ108" s="38"/>
      <c r="CR108" s="38"/>
      <c r="CS108" s="38"/>
      <c r="CT108" s="38"/>
      <c r="CU108" s="38"/>
      <c r="CV108" s="38"/>
      <c r="CW108" s="38"/>
      <c r="CX108" s="38"/>
      <c r="CY108" s="38"/>
      <c r="CZ108" s="38"/>
      <c r="DA108" s="140"/>
      <c r="DB108" s="20"/>
    </row>
    <row r="109" spans="1:198" x14ac:dyDescent="0.25">
      <c r="AO109" s="38"/>
      <c r="AP109" s="38"/>
      <c r="AQ109" s="38"/>
      <c r="AR109" s="38"/>
      <c r="AS109" s="38"/>
      <c r="AT109" s="38"/>
      <c r="AU109" s="38"/>
      <c r="AV109" s="38"/>
      <c r="AW109" s="38"/>
      <c r="AX109" s="38"/>
      <c r="AY109" s="38"/>
      <c r="AZ109" s="38"/>
      <c r="BA109" s="38"/>
      <c r="BB109" s="38"/>
      <c r="BC109" s="38"/>
      <c r="BD109" s="38"/>
      <c r="BE109" s="38"/>
      <c r="BF109" s="38"/>
      <c r="BG109" s="38"/>
      <c r="BH109" s="38"/>
      <c r="BI109" s="38"/>
      <c r="BJ109" s="38"/>
      <c r="BK109" s="38"/>
      <c r="BL109" s="38"/>
      <c r="BM109" s="38"/>
      <c r="BN109" s="38"/>
      <c r="BO109" s="38"/>
      <c r="BP109" s="38"/>
      <c r="BQ109" s="38"/>
      <c r="BR109" s="38"/>
      <c r="BS109" s="38"/>
      <c r="BT109" s="38"/>
      <c r="BU109" s="38"/>
      <c r="BV109" s="38"/>
      <c r="BW109" s="38"/>
      <c r="BX109" s="38"/>
      <c r="BY109" s="38"/>
      <c r="BZ109" s="38"/>
      <c r="CA109" s="140">
        <f t="shared" si="65"/>
        <v>44670</v>
      </c>
      <c r="CB109" s="20" t="s">
        <v>461</v>
      </c>
      <c r="CC109" s="38"/>
      <c r="CD109" s="139">
        <f t="shared" si="66"/>
        <v>44729</v>
      </c>
      <c r="CE109" s="146" t="s">
        <v>182</v>
      </c>
      <c r="CF109" s="38"/>
      <c r="CG109" s="38"/>
      <c r="CH109" s="38"/>
      <c r="CI109" s="38"/>
      <c r="CJ109" s="39"/>
      <c r="CK109" s="40"/>
      <c r="CL109" s="38"/>
      <c r="CM109" s="38"/>
      <c r="CN109" s="38"/>
      <c r="CO109" s="38"/>
      <c r="CP109" s="38"/>
      <c r="CQ109" s="38"/>
      <c r="CR109" s="38"/>
      <c r="CS109" s="38"/>
      <c r="CT109" s="38"/>
      <c r="CU109" s="38"/>
      <c r="CV109" s="38"/>
      <c r="CW109" s="38"/>
      <c r="CX109" s="38"/>
      <c r="CY109" s="38"/>
      <c r="CZ109" s="38"/>
      <c r="DA109" s="140"/>
      <c r="DB109" s="20"/>
    </row>
    <row r="110" spans="1:198" x14ac:dyDescent="0.25">
      <c r="AO110" s="38"/>
      <c r="AP110" s="38"/>
      <c r="AQ110" s="38"/>
      <c r="AR110" s="38"/>
      <c r="AS110" s="38"/>
      <c r="AT110" s="38"/>
      <c r="AU110" s="38"/>
      <c r="AV110" s="38"/>
      <c r="AW110" s="38"/>
      <c r="AX110" s="38"/>
      <c r="AY110" s="38"/>
      <c r="AZ110" s="38"/>
      <c r="BA110" s="38"/>
      <c r="BB110" s="38"/>
      <c r="BC110" s="38"/>
      <c r="BD110" s="38"/>
      <c r="BE110" s="38"/>
      <c r="BF110" s="38"/>
      <c r="BG110" s="38"/>
      <c r="BH110" s="38"/>
      <c r="BI110" s="38"/>
      <c r="BJ110" s="38"/>
      <c r="BK110" s="38"/>
      <c r="BL110" s="38"/>
      <c r="BM110" s="38"/>
      <c r="BN110" s="38"/>
      <c r="BO110" s="38"/>
      <c r="BP110" s="38"/>
      <c r="BQ110" s="38"/>
      <c r="BR110" s="38"/>
      <c r="BS110" s="38"/>
      <c r="BT110" s="38"/>
      <c r="BU110" s="38"/>
      <c r="BV110" s="38"/>
      <c r="BW110" s="38"/>
      <c r="BX110" s="38"/>
      <c r="BY110" s="38"/>
      <c r="BZ110" s="38"/>
      <c r="CA110" s="140">
        <f t="shared" si="65"/>
        <v>44671</v>
      </c>
      <c r="CB110" s="20" t="s">
        <v>462</v>
      </c>
      <c r="CC110" s="38"/>
      <c r="CD110" s="139">
        <f t="shared" si="66"/>
        <v>44730</v>
      </c>
      <c r="CE110" s="146" t="s">
        <v>183</v>
      </c>
      <c r="CF110" s="38"/>
      <c r="CG110" s="38"/>
      <c r="CH110" s="38"/>
      <c r="CI110" s="38"/>
      <c r="CJ110" s="39"/>
      <c r="CK110" s="40"/>
      <c r="CL110" s="38"/>
      <c r="CM110" s="38"/>
      <c r="CN110" s="38"/>
      <c r="CO110" s="38"/>
      <c r="CP110" s="38"/>
      <c r="CQ110" s="38"/>
      <c r="CR110" s="38"/>
      <c r="CS110" s="38"/>
      <c r="CT110" s="38"/>
      <c r="CU110" s="38"/>
      <c r="CV110" s="38"/>
      <c r="CW110" s="38"/>
      <c r="CX110" s="38"/>
      <c r="CY110" s="38"/>
      <c r="CZ110" s="38"/>
      <c r="DA110" s="140"/>
      <c r="DB110" s="20"/>
    </row>
    <row r="111" spans="1:198" x14ac:dyDescent="0.25">
      <c r="AO111" s="38"/>
      <c r="AP111" s="38"/>
      <c r="AQ111" s="38"/>
      <c r="AR111" s="38"/>
      <c r="AS111" s="38"/>
      <c r="AT111" s="38"/>
      <c r="AU111" s="38"/>
      <c r="AV111" s="38"/>
      <c r="AW111" s="38"/>
      <c r="AX111" s="38"/>
      <c r="AY111" s="38"/>
      <c r="AZ111" s="38"/>
      <c r="BA111" s="38"/>
      <c r="BB111" s="38"/>
      <c r="BC111" s="38"/>
      <c r="BD111" s="38"/>
      <c r="BE111" s="38"/>
      <c r="BF111" s="38"/>
      <c r="BG111" s="38"/>
      <c r="BH111" s="38"/>
      <c r="BI111" s="38"/>
      <c r="BJ111" s="38"/>
      <c r="BK111" s="38"/>
      <c r="BL111" s="38"/>
      <c r="BM111" s="38"/>
      <c r="BN111" s="38"/>
      <c r="BO111" s="38"/>
      <c r="BP111" s="38"/>
      <c r="BQ111" s="38"/>
      <c r="BR111" s="38"/>
      <c r="BS111" s="38"/>
      <c r="BT111" s="38"/>
      <c r="BU111" s="38"/>
      <c r="BV111" s="38"/>
      <c r="BW111" s="38"/>
      <c r="BX111" s="38"/>
      <c r="BY111" s="38"/>
      <c r="BZ111" s="38"/>
      <c r="CA111" s="140">
        <f t="shared" si="65"/>
        <v>44672</v>
      </c>
      <c r="CB111" s="20" t="s">
        <v>463</v>
      </c>
      <c r="CC111" s="38"/>
      <c r="CD111" s="139">
        <f t="shared" si="66"/>
        <v>44731</v>
      </c>
      <c r="CE111" s="146" t="s">
        <v>184</v>
      </c>
      <c r="CF111" s="38"/>
      <c r="CG111" s="38"/>
      <c r="CH111" s="38"/>
      <c r="CI111" s="38"/>
      <c r="CJ111" s="39"/>
      <c r="CK111" s="40"/>
      <c r="CL111" s="38"/>
      <c r="CM111" s="38"/>
      <c r="CN111" s="38"/>
      <c r="CO111" s="38"/>
      <c r="CP111" s="38"/>
      <c r="CQ111" s="38"/>
      <c r="CR111" s="38"/>
      <c r="CS111" s="38"/>
      <c r="CT111" s="38"/>
      <c r="CU111" s="38"/>
      <c r="CV111" s="38"/>
      <c r="CW111" s="38"/>
      <c r="CX111" s="38"/>
      <c r="CY111" s="38"/>
      <c r="CZ111" s="38"/>
      <c r="DA111" s="140"/>
      <c r="DB111" s="20"/>
    </row>
    <row r="112" spans="1:198" x14ac:dyDescent="0.25">
      <c r="AO112" s="38"/>
      <c r="AP112" s="38"/>
      <c r="AQ112" s="38"/>
      <c r="AR112" s="38"/>
      <c r="AS112" s="38"/>
      <c r="AT112" s="38"/>
      <c r="AU112" s="38"/>
      <c r="AV112" s="38"/>
      <c r="AW112" s="38"/>
      <c r="AX112" s="38"/>
      <c r="AY112" s="38"/>
      <c r="AZ112" s="38"/>
      <c r="BA112" s="38"/>
      <c r="BB112" s="38"/>
      <c r="BC112" s="38"/>
      <c r="BD112" s="38"/>
      <c r="BE112" s="38"/>
      <c r="BF112" s="38"/>
      <c r="BG112" s="38"/>
      <c r="BH112" s="38"/>
      <c r="BI112" s="38"/>
      <c r="BJ112" s="38"/>
      <c r="BK112" s="38"/>
      <c r="BL112" s="38"/>
      <c r="BM112" s="38"/>
      <c r="BN112" s="38"/>
      <c r="BO112" s="38"/>
      <c r="BP112" s="38"/>
      <c r="BQ112" s="38"/>
      <c r="BR112" s="38"/>
      <c r="BS112" s="38"/>
      <c r="BT112" s="38"/>
      <c r="BU112" s="38"/>
      <c r="BV112" s="38"/>
      <c r="BW112" s="38"/>
      <c r="BX112" s="38"/>
      <c r="BY112" s="38"/>
      <c r="BZ112" s="38"/>
      <c r="CA112" s="140">
        <f t="shared" si="65"/>
        <v>44673</v>
      </c>
      <c r="CB112" s="20" t="s">
        <v>464</v>
      </c>
      <c r="CC112" s="38"/>
      <c r="CD112" s="139">
        <f t="shared" si="66"/>
        <v>44732</v>
      </c>
      <c r="CE112" s="146" t="s">
        <v>185</v>
      </c>
      <c r="CF112" s="38"/>
      <c r="CG112" s="38"/>
      <c r="CH112" s="38"/>
      <c r="CI112" s="38"/>
      <c r="CJ112" s="39"/>
      <c r="CK112" s="40"/>
      <c r="CL112" s="38"/>
      <c r="CM112" s="38"/>
      <c r="CN112" s="38"/>
      <c r="CO112" s="38"/>
      <c r="CP112" s="38"/>
      <c r="CQ112" s="38"/>
      <c r="CR112" s="38"/>
      <c r="CS112" s="38"/>
      <c r="CT112" s="38"/>
      <c r="CU112" s="38"/>
      <c r="CV112" s="38"/>
      <c r="CW112" s="38"/>
      <c r="CX112" s="38"/>
      <c r="CY112" s="38"/>
      <c r="CZ112" s="38"/>
      <c r="DA112" s="140"/>
      <c r="DB112" s="20"/>
    </row>
    <row r="113" spans="41:106" x14ac:dyDescent="0.25">
      <c r="AO113" s="38"/>
      <c r="AP113" s="38"/>
      <c r="AQ113" s="38"/>
      <c r="AR113" s="38"/>
      <c r="AS113" s="38"/>
      <c r="AT113" s="38"/>
      <c r="AU113" s="38"/>
      <c r="AV113" s="38"/>
      <c r="AW113" s="38"/>
      <c r="AX113" s="38"/>
      <c r="AY113" s="38"/>
      <c r="AZ113" s="38"/>
      <c r="BA113" s="38"/>
      <c r="BB113" s="38"/>
      <c r="BC113" s="38"/>
      <c r="BD113" s="38"/>
      <c r="BE113" s="38"/>
      <c r="BF113" s="38"/>
      <c r="BG113" s="38"/>
      <c r="BH113" s="38"/>
      <c r="BI113" s="38"/>
      <c r="BJ113" s="38"/>
      <c r="BK113" s="38"/>
      <c r="BL113" s="38"/>
      <c r="BM113" s="38"/>
      <c r="BN113" s="38"/>
      <c r="BO113" s="38"/>
      <c r="BP113" s="38"/>
      <c r="BQ113" s="38"/>
      <c r="BR113" s="38"/>
      <c r="BS113" s="38"/>
      <c r="BT113" s="38"/>
      <c r="BU113" s="38"/>
      <c r="BV113" s="38"/>
      <c r="BW113" s="38"/>
      <c r="BX113" s="38"/>
      <c r="BY113" s="38"/>
      <c r="BZ113" s="38"/>
      <c r="CA113" s="140">
        <f t="shared" si="65"/>
        <v>44674</v>
      </c>
      <c r="CB113" s="20" t="s">
        <v>465</v>
      </c>
      <c r="CC113" s="38"/>
      <c r="CD113" s="139">
        <f t="shared" si="66"/>
        <v>44733</v>
      </c>
      <c r="CE113" s="146" t="s">
        <v>186</v>
      </c>
      <c r="CF113" s="38"/>
      <c r="CG113" s="38"/>
      <c r="CH113" s="38"/>
      <c r="CI113" s="38"/>
      <c r="CJ113" s="39"/>
      <c r="CK113" s="40"/>
      <c r="CL113" s="38"/>
      <c r="CM113" s="38"/>
      <c r="CN113" s="38"/>
      <c r="CO113" s="38"/>
      <c r="CP113" s="38"/>
      <c r="CQ113" s="38"/>
      <c r="CR113" s="38"/>
      <c r="CS113" s="38"/>
      <c r="CT113" s="38"/>
      <c r="CU113" s="38"/>
      <c r="CV113" s="38"/>
      <c r="CW113" s="38"/>
      <c r="CX113" s="38"/>
      <c r="CY113" s="38"/>
      <c r="CZ113" s="38"/>
      <c r="DA113" s="140"/>
      <c r="DB113" s="20"/>
    </row>
    <row r="114" spans="41:106" x14ac:dyDescent="0.25">
      <c r="AO114" s="38"/>
      <c r="AP114" s="38"/>
      <c r="AQ114" s="38"/>
      <c r="AR114" s="38"/>
      <c r="AS114" s="38"/>
      <c r="AT114" s="38"/>
      <c r="AU114" s="38"/>
      <c r="AV114" s="38"/>
      <c r="AW114" s="38"/>
      <c r="AX114" s="38"/>
      <c r="AY114" s="38"/>
      <c r="AZ114" s="38"/>
      <c r="BA114" s="38"/>
      <c r="BB114" s="38"/>
      <c r="BC114" s="38"/>
      <c r="BD114" s="38"/>
      <c r="BE114" s="38"/>
      <c r="BF114" s="38"/>
      <c r="BG114" s="38"/>
      <c r="BH114" s="38"/>
      <c r="BI114" s="38"/>
      <c r="BJ114" s="38"/>
      <c r="BK114" s="38"/>
      <c r="BL114" s="38"/>
      <c r="BM114" s="38"/>
      <c r="BN114" s="38"/>
      <c r="BO114" s="38"/>
      <c r="BP114" s="38"/>
      <c r="BQ114" s="38"/>
      <c r="BR114" s="38"/>
      <c r="BS114" s="38"/>
      <c r="BT114" s="38"/>
      <c r="BU114" s="38"/>
      <c r="BV114" s="38"/>
      <c r="BW114" s="38"/>
      <c r="BX114" s="38"/>
      <c r="BY114" s="38"/>
      <c r="BZ114" s="38"/>
      <c r="CA114" s="140">
        <f t="shared" si="65"/>
        <v>44675</v>
      </c>
      <c r="CB114" s="20" t="s">
        <v>466</v>
      </c>
      <c r="CC114" s="38"/>
      <c r="CD114" s="139">
        <f t="shared" si="66"/>
        <v>44734</v>
      </c>
      <c r="CE114" s="146" t="s">
        <v>187</v>
      </c>
      <c r="CF114" s="38"/>
      <c r="CG114" s="38"/>
      <c r="CH114" s="38"/>
      <c r="CI114" s="38"/>
      <c r="CJ114" s="39"/>
      <c r="CK114" s="40"/>
      <c r="CL114" s="38"/>
      <c r="CM114" s="38"/>
      <c r="CN114" s="38"/>
      <c r="CO114" s="38"/>
      <c r="CP114" s="38"/>
      <c r="CQ114" s="38"/>
      <c r="CR114" s="38"/>
      <c r="CS114" s="38"/>
      <c r="CT114" s="38"/>
      <c r="CU114" s="38"/>
      <c r="CV114" s="38"/>
      <c r="CW114" s="38"/>
      <c r="CX114" s="38"/>
      <c r="CY114" s="38"/>
      <c r="CZ114" s="38"/>
      <c r="DA114" s="140"/>
      <c r="DB114" s="20"/>
    </row>
    <row r="115" spans="41:106" x14ac:dyDescent="0.25">
      <c r="AO115" s="38"/>
      <c r="AP115" s="38"/>
      <c r="AQ115" s="38"/>
      <c r="AR115" s="38"/>
      <c r="AS115" s="38"/>
      <c r="AT115" s="38"/>
      <c r="AU115" s="38"/>
      <c r="AV115" s="38"/>
      <c r="AW115" s="38"/>
      <c r="AX115" s="38"/>
      <c r="AY115" s="38"/>
      <c r="AZ115" s="38"/>
      <c r="BA115" s="38"/>
      <c r="BB115" s="38"/>
      <c r="BC115" s="38"/>
      <c r="BD115" s="38"/>
      <c r="BE115" s="38"/>
      <c r="BF115" s="38"/>
      <c r="BG115" s="38"/>
      <c r="BH115" s="38"/>
      <c r="BI115" s="38"/>
      <c r="BJ115" s="38"/>
      <c r="BK115" s="38"/>
      <c r="BL115" s="38"/>
      <c r="BM115" s="38"/>
      <c r="BN115" s="38"/>
      <c r="BO115" s="38"/>
      <c r="BP115" s="38"/>
      <c r="BQ115" s="38"/>
      <c r="BR115" s="38"/>
      <c r="BS115" s="38"/>
      <c r="BT115" s="38"/>
      <c r="BU115" s="38"/>
      <c r="BV115" s="38"/>
      <c r="BW115" s="38"/>
      <c r="BX115" s="38"/>
      <c r="BY115" s="38"/>
      <c r="BZ115" s="38"/>
      <c r="CA115" s="140">
        <f t="shared" si="65"/>
        <v>44676</v>
      </c>
      <c r="CB115" s="20" t="s">
        <v>467</v>
      </c>
      <c r="CC115" s="38"/>
      <c r="CD115" s="139">
        <f t="shared" si="66"/>
        <v>44735</v>
      </c>
      <c r="CE115" s="146" t="s">
        <v>188</v>
      </c>
      <c r="CF115" s="38"/>
      <c r="CG115" s="38"/>
      <c r="CH115" s="38"/>
      <c r="CI115" s="38"/>
      <c r="CJ115" s="39"/>
      <c r="CK115" s="40"/>
      <c r="CL115" s="38"/>
      <c r="CM115" s="38"/>
      <c r="CN115" s="38"/>
      <c r="CO115" s="38"/>
      <c r="CP115" s="38"/>
      <c r="CQ115" s="38"/>
      <c r="CR115" s="38"/>
      <c r="CS115" s="38"/>
      <c r="CT115" s="38"/>
      <c r="CU115" s="38"/>
      <c r="CV115" s="38"/>
      <c r="CW115" s="38"/>
      <c r="CX115" s="38"/>
      <c r="CY115" s="38"/>
      <c r="CZ115" s="38"/>
      <c r="DA115" s="140"/>
      <c r="DB115" s="20"/>
    </row>
    <row r="116" spans="41:106" x14ac:dyDescent="0.25">
      <c r="AO116" s="38"/>
      <c r="AP116" s="38"/>
      <c r="AQ116" s="38"/>
      <c r="AR116" s="38"/>
      <c r="AS116" s="38"/>
      <c r="AT116" s="38"/>
      <c r="AU116" s="38"/>
      <c r="AV116" s="38"/>
      <c r="AW116" s="38"/>
      <c r="AX116" s="38"/>
      <c r="AY116" s="38"/>
      <c r="AZ116" s="38"/>
      <c r="BA116" s="38"/>
      <c r="BB116" s="38"/>
      <c r="BC116" s="38"/>
      <c r="BD116" s="38"/>
      <c r="BE116" s="38"/>
      <c r="BF116" s="38"/>
      <c r="BG116" s="38"/>
      <c r="BH116" s="38"/>
      <c r="BI116" s="38"/>
      <c r="BJ116" s="38"/>
      <c r="BK116" s="38"/>
      <c r="BL116" s="38"/>
      <c r="BM116" s="38"/>
      <c r="BN116" s="38"/>
      <c r="BO116" s="38"/>
      <c r="BP116" s="38"/>
      <c r="BQ116" s="38"/>
      <c r="BR116" s="38"/>
      <c r="BS116" s="38"/>
      <c r="BT116" s="38"/>
      <c r="BU116" s="38"/>
      <c r="BV116" s="38"/>
      <c r="BW116" s="38"/>
      <c r="BX116" s="38"/>
      <c r="BY116" s="38"/>
      <c r="BZ116" s="38"/>
      <c r="CA116" s="140">
        <f t="shared" si="65"/>
        <v>44677</v>
      </c>
      <c r="CB116" s="20" t="s">
        <v>468</v>
      </c>
      <c r="CC116" s="38"/>
      <c r="CD116" s="139">
        <f t="shared" si="66"/>
        <v>44736</v>
      </c>
      <c r="CE116" s="146" t="s">
        <v>112</v>
      </c>
      <c r="CF116" s="38"/>
      <c r="CG116" s="38"/>
      <c r="CH116" s="38"/>
      <c r="CI116" s="38"/>
      <c r="CJ116" s="39"/>
      <c r="CK116" s="40"/>
      <c r="CL116" s="38"/>
      <c r="CM116" s="38"/>
      <c r="CN116" s="38"/>
      <c r="CO116" s="38"/>
      <c r="CP116" s="38"/>
      <c r="CQ116" s="38"/>
      <c r="CR116" s="38"/>
      <c r="CS116" s="38"/>
      <c r="CT116" s="38"/>
      <c r="CU116" s="38"/>
      <c r="CV116" s="38"/>
      <c r="CW116" s="38"/>
      <c r="CX116" s="38"/>
      <c r="CY116" s="38"/>
      <c r="CZ116" s="38"/>
      <c r="DA116" s="140"/>
      <c r="DB116" s="20"/>
    </row>
    <row r="117" spans="41:106" x14ac:dyDescent="0.25">
      <c r="AO117" s="38"/>
      <c r="AP117" s="38"/>
      <c r="AQ117" s="38"/>
      <c r="AR117" s="38"/>
      <c r="AS117" s="38"/>
      <c r="AT117" s="38"/>
      <c r="AU117" s="38"/>
      <c r="AV117" s="38"/>
      <c r="AW117" s="38"/>
      <c r="AX117" s="38"/>
      <c r="AY117" s="38"/>
      <c r="AZ117" s="38"/>
      <c r="BA117" s="38"/>
      <c r="BB117" s="38"/>
      <c r="BC117" s="38"/>
      <c r="BD117" s="38"/>
      <c r="BE117" s="38"/>
      <c r="BF117" s="38"/>
      <c r="BG117" s="38"/>
      <c r="BH117" s="38"/>
      <c r="BI117" s="38"/>
      <c r="BJ117" s="38"/>
      <c r="BK117" s="38"/>
      <c r="BL117" s="38"/>
      <c r="BM117" s="38"/>
      <c r="BN117" s="38"/>
      <c r="BO117" s="38"/>
      <c r="BP117" s="38"/>
      <c r="BQ117" s="38"/>
      <c r="BR117" s="38"/>
      <c r="BS117" s="38"/>
      <c r="BT117" s="38"/>
      <c r="BU117" s="38"/>
      <c r="BV117" s="38"/>
      <c r="BW117" s="38"/>
      <c r="BX117" s="38"/>
      <c r="BY117" s="38"/>
      <c r="BZ117" s="38"/>
      <c r="CA117" s="140">
        <f t="shared" si="65"/>
        <v>44678</v>
      </c>
      <c r="CB117" s="20" t="s">
        <v>469</v>
      </c>
      <c r="CC117" s="38"/>
      <c r="CD117" s="139">
        <f t="shared" si="66"/>
        <v>44737</v>
      </c>
      <c r="CE117" s="146" t="s">
        <v>189</v>
      </c>
      <c r="CF117" s="38"/>
      <c r="CG117" s="38"/>
      <c r="CH117" s="38"/>
      <c r="CI117" s="38"/>
      <c r="CJ117" s="39"/>
      <c r="CK117" s="40"/>
      <c r="CL117" s="38"/>
      <c r="CM117" s="38"/>
      <c r="CN117" s="38"/>
      <c r="CO117" s="38"/>
      <c r="CP117" s="38"/>
      <c r="CQ117" s="38"/>
      <c r="CR117" s="38"/>
      <c r="CS117" s="38"/>
      <c r="CT117" s="38"/>
      <c r="CU117" s="38"/>
      <c r="CV117" s="38"/>
      <c r="CW117" s="38"/>
      <c r="CX117" s="38"/>
      <c r="CY117" s="38"/>
      <c r="CZ117" s="38"/>
      <c r="DA117" s="140"/>
      <c r="DB117" s="20"/>
    </row>
    <row r="118" spans="41:106" x14ac:dyDescent="0.25">
      <c r="AO118" s="38"/>
      <c r="AP118" s="38"/>
      <c r="AQ118" s="38"/>
      <c r="AR118" s="38"/>
      <c r="AS118" s="38"/>
      <c r="AT118" s="38"/>
      <c r="AU118" s="38"/>
      <c r="AV118" s="38"/>
      <c r="AW118" s="38"/>
      <c r="AX118" s="38"/>
      <c r="AY118" s="38"/>
      <c r="AZ118" s="38"/>
      <c r="BA118" s="38"/>
      <c r="BB118" s="38"/>
      <c r="BC118" s="38"/>
      <c r="BD118" s="38"/>
      <c r="BE118" s="38"/>
      <c r="BF118" s="38"/>
      <c r="BG118" s="38"/>
      <c r="BH118" s="38"/>
      <c r="BI118" s="38"/>
      <c r="BJ118" s="38"/>
      <c r="BK118" s="38"/>
      <c r="BL118" s="38"/>
      <c r="BM118" s="38"/>
      <c r="BN118" s="38"/>
      <c r="BO118" s="38"/>
      <c r="BP118" s="38"/>
      <c r="BQ118" s="38"/>
      <c r="BR118" s="38"/>
      <c r="BS118" s="38"/>
      <c r="BT118" s="38"/>
      <c r="BU118" s="38"/>
      <c r="BV118" s="38"/>
      <c r="BW118" s="38"/>
      <c r="BX118" s="38"/>
      <c r="BY118" s="38"/>
      <c r="BZ118" s="38"/>
      <c r="CA118" s="140">
        <f t="shared" si="65"/>
        <v>44679</v>
      </c>
      <c r="CB118" s="20" t="s">
        <v>470</v>
      </c>
      <c r="CC118" s="38"/>
      <c r="CD118" s="139">
        <f t="shared" si="66"/>
        <v>44738</v>
      </c>
      <c r="CE118" s="146" t="s">
        <v>190</v>
      </c>
      <c r="CF118" s="38"/>
      <c r="CG118" s="38"/>
      <c r="CH118" s="38"/>
      <c r="CI118" s="38"/>
      <c r="CJ118" s="39"/>
      <c r="CK118" s="40"/>
      <c r="CL118" s="38"/>
      <c r="CM118" s="38"/>
      <c r="CN118" s="38"/>
      <c r="CO118" s="38"/>
      <c r="CP118" s="38"/>
      <c r="CQ118" s="38"/>
      <c r="CR118" s="38"/>
      <c r="CS118" s="38"/>
      <c r="CT118" s="38"/>
      <c r="CU118" s="38"/>
      <c r="CV118" s="38"/>
      <c r="CW118" s="38"/>
      <c r="CX118" s="38"/>
      <c r="CY118" s="38"/>
      <c r="CZ118" s="38"/>
      <c r="DA118" s="140"/>
      <c r="DB118" s="20"/>
    </row>
    <row r="119" spans="41:106" x14ac:dyDescent="0.25">
      <c r="AO119" s="38"/>
      <c r="AP119" s="38"/>
      <c r="AQ119" s="38"/>
      <c r="AR119" s="38"/>
      <c r="AS119" s="38"/>
      <c r="AT119" s="38"/>
      <c r="AU119" s="38"/>
      <c r="AV119" s="38"/>
      <c r="AW119" s="38"/>
      <c r="AX119" s="38"/>
      <c r="AY119" s="38"/>
      <c r="AZ119" s="38"/>
      <c r="BA119" s="38"/>
      <c r="BB119" s="38"/>
      <c r="BC119" s="38"/>
      <c r="BD119" s="38"/>
      <c r="BE119" s="38"/>
      <c r="BF119" s="38"/>
      <c r="BG119" s="38"/>
      <c r="BH119" s="38"/>
      <c r="BI119" s="38"/>
      <c r="BJ119" s="38"/>
      <c r="BK119" s="38"/>
      <c r="BL119" s="38"/>
      <c r="BM119" s="38"/>
      <c r="BN119" s="38"/>
      <c r="BO119" s="38"/>
      <c r="BP119" s="38"/>
      <c r="BQ119" s="38"/>
      <c r="BR119" s="38"/>
      <c r="BS119" s="38"/>
      <c r="BT119" s="38"/>
      <c r="BU119" s="38"/>
      <c r="BV119" s="38"/>
      <c r="BW119" s="38"/>
      <c r="BX119" s="38"/>
      <c r="BY119" s="38"/>
      <c r="BZ119" s="38"/>
      <c r="CA119" s="140">
        <f t="shared" si="65"/>
        <v>44680</v>
      </c>
      <c r="CB119" s="20" t="s">
        <v>471</v>
      </c>
      <c r="CC119" s="38"/>
      <c r="CD119" s="139">
        <f t="shared" si="66"/>
        <v>44739</v>
      </c>
      <c r="CE119" s="146" t="s">
        <v>191</v>
      </c>
      <c r="CF119" s="38"/>
      <c r="CG119" s="38"/>
      <c r="CH119" s="38"/>
      <c r="CI119" s="38"/>
      <c r="CJ119" s="39"/>
      <c r="CK119" s="40"/>
      <c r="CL119" s="38"/>
      <c r="CM119" s="38"/>
      <c r="CN119" s="38"/>
      <c r="CO119" s="38"/>
      <c r="CP119" s="38"/>
      <c r="CQ119" s="38"/>
      <c r="CR119" s="38"/>
      <c r="CS119" s="38"/>
      <c r="CT119" s="38"/>
      <c r="CU119" s="38"/>
      <c r="CV119" s="38"/>
      <c r="CW119" s="38"/>
      <c r="CX119" s="38"/>
      <c r="CY119" s="38"/>
      <c r="CZ119" s="38"/>
      <c r="DA119" s="140"/>
      <c r="DB119" s="20"/>
    </row>
    <row r="120" spans="41:106" x14ac:dyDescent="0.25">
      <c r="AO120" s="38"/>
      <c r="AP120" s="38"/>
      <c r="AQ120" s="38"/>
      <c r="AR120" s="38"/>
      <c r="AS120" s="38"/>
      <c r="AT120" s="38"/>
      <c r="AU120" s="38"/>
      <c r="AV120" s="38"/>
      <c r="AW120" s="38"/>
      <c r="AX120" s="38"/>
      <c r="AY120" s="38"/>
      <c r="AZ120" s="38"/>
      <c r="BA120" s="38"/>
      <c r="BB120" s="38"/>
      <c r="BC120" s="38"/>
      <c r="BD120" s="38"/>
      <c r="BE120" s="38"/>
      <c r="BF120" s="38"/>
      <c r="BG120" s="38"/>
      <c r="BH120" s="38"/>
      <c r="BI120" s="38"/>
      <c r="BJ120" s="38"/>
      <c r="BK120" s="38"/>
      <c r="BL120" s="38"/>
      <c r="BM120" s="38"/>
      <c r="BN120" s="38"/>
      <c r="BO120" s="38"/>
      <c r="BP120" s="38"/>
      <c r="BQ120" s="38"/>
      <c r="BR120" s="38"/>
      <c r="BS120" s="38"/>
      <c r="BT120" s="38"/>
      <c r="BU120" s="38"/>
      <c r="BV120" s="38"/>
      <c r="BW120" s="38"/>
      <c r="BX120" s="38"/>
      <c r="BY120" s="38"/>
      <c r="BZ120" s="38"/>
      <c r="CA120" s="140">
        <f t="shared" si="65"/>
        <v>44681</v>
      </c>
      <c r="CB120" s="20" t="s">
        <v>472</v>
      </c>
      <c r="CC120" s="38"/>
      <c r="CD120" s="139">
        <f t="shared" si="66"/>
        <v>44740</v>
      </c>
      <c r="CE120" s="146" t="s">
        <v>192</v>
      </c>
      <c r="CF120" s="38"/>
      <c r="CG120" s="38"/>
      <c r="CH120" s="38"/>
      <c r="CI120" s="38"/>
      <c r="CJ120" s="39"/>
      <c r="CK120" s="40"/>
      <c r="CL120" s="38"/>
      <c r="CM120" s="38"/>
      <c r="CN120" s="38"/>
      <c r="CO120" s="38"/>
      <c r="CP120" s="38"/>
      <c r="CQ120" s="38"/>
      <c r="CR120" s="38"/>
      <c r="CS120" s="38"/>
      <c r="CT120" s="38"/>
      <c r="CU120" s="38"/>
      <c r="CV120" s="38"/>
      <c r="CW120" s="38"/>
      <c r="CX120" s="38"/>
      <c r="CY120" s="38"/>
      <c r="CZ120" s="38"/>
      <c r="DA120" s="140"/>
      <c r="DB120" s="20"/>
    </row>
    <row r="121" spans="41:106" x14ac:dyDescent="0.25">
      <c r="AO121" s="38"/>
      <c r="AP121" s="38"/>
      <c r="AQ121" s="38"/>
      <c r="AR121" s="38"/>
      <c r="AS121" s="38"/>
      <c r="AT121" s="38"/>
      <c r="AU121" s="38"/>
      <c r="AV121" s="38"/>
      <c r="AW121" s="38"/>
      <c r="AX121" s="38"/>
      <c r="AY121" s="38"/>
      <c r="AZ121" s="38"/>
      <c r="BA121" s="38"/>
      <c r="BB121" s="38"/>
      <c r="BC121" s="38"/>
      <c r="BD121" s="38"/>
      <c r="BE121" s="38"/>
      <c r="BF121" s="38"/>
      <c r="BG121" s="38"/>
      <c r="BH121" s="38"/>
      <c r="BI121" s="38"/>
      <c r="BJ121" s="38"/>
      <c r="BK121" s="38"/>
      <c r="BL121" s="38"/>
      <c r="BM121" s="38"/>
      <c r="BN121" s="38"/>
      <c r="BO121" s="38"/>
      <c r="BP121" s="38"/>
      <c r="BQ121" s="38"/>
      <c r="BR121" s="38"/>
      <c r="BS121" s="38"/>
      <c r="BT121" s="38"/>
      <c r="BU121" s="38"/>
      <c r="BV121" s="38"/>
      <c r="BW121" s="38"/>
      <c r="BX121" s="38"/>
      <c r="BY121" s="38"/>
      <c r="BZ121" s="38"/>
      <c r="CA121" s="140">
        <f t="shared" si="65"/>
        <v>44682</v>
      </c>
      <c r="CB121" s="20" t="s">
        <v>473</v>
      </c>
      <c r="CC121" s="38"/>
      <c r="CD121" s="139">
        <f t="shared" si="66"/>
        <v>44741</v>
      </c>
      <c r="CE121" s="146" t="s">
        <v>193</v>
      </c>
      <c r="CF121" s="38"/>
      <c r="CG121" s="38"/>
      <c r="CH121" s="38"/>
      <c r="CI121" s="38"/>
      <c r="CJ121" s="39"/>
      <c r="CK121" s="40"/>
      <c r="CL121" s="38"/>
      <c r="CM121" s="38"/>
      <c r="CN121" s="38"/>
      <c r="CO121" s="38"/>
      <c r="CP121" s="38"/>
      <c r="CQ121" s="38"/>
      <c r="CR121" s="38"/>
      <c r="CS121" s="38"/>
      <c r="CT121" s="38"/>
      <c r="CU121" s="38"/>
      <c r="CV121" s="38"/>
      <c r="CW121" s="38"/>
      <c r="CX121" s="38"/>
      <c r="CY121" s="38"/>
      <c r="CZ121" s="38"/>
      <c r="DA121" s="140"/>
      <c r="DB121" s="20"/>
    </row>
    <row r="122" spans="41:106" x14ac:dyDescent="0.25">
      <c r="AO122" s="38"/>
      <c r="AP122" s="38"/>
      <c r="AQ122" s="38"/>
      <c r="AR122" s="38"/>
      <c r="AS122" s="38"/>
      <c r="AT122" s="38"/>
      <c r="AU122" s="38"/>
      <c r="AV122" s="38"/>
      <c r="AW122" s="38"/>
      <c r="AX122" s="38"/>
      <c r="AY122" s="38"/>
      <c r="AZ122" s="38"/>
      <c r="BA122" s="38"/>
      <c r="BB122" s="38"/>
      <c r="BC122" s="38"/>
      <c r="BD122" s="38"/>
      <c r="BE122" s="38"/>
      <c r="BF122" s="38"/>
      <c r="BG122" s="38"/>
      <c r="BH122" s="38"/>
      <c r="BI122" s="38"/>
      <c r="BJ122" s="38"/>
      <c r="BK122" s="38"/>
      <c r="BL122" s="38"/>
      <c r="BM122" s="38"/>
      <c r="BN122" s="38"/>
      <c r="BO122" s="38"/>
      <c r="BP122" s="38"/>
      <c r="BQ122" s="38"/>
      <c r="BR122" s="38"/>
      <c r="BS122" s="38"/>
      <c r="BT122" s="38"/>
      <c r="BU122" s="38"/>
      <c r="BV122" s="38"/>
      <c r="BW122" s="38"/>
      <c r="BX122" s="38"/>
      <c r="BY122" s="38"/>
      <c r="BZ122" s="38"/>
      <c r="CA122" s="140">
        <f t="shared" si="65"/>
        <v>44683</v>
      </c>
      <c r="CB122" s="20" t="s">
        <v>474</v>
      </c>
      <c r="CC122" s="38"/>
      <c r="CD122" s="139">
        <f t="shared" si="66"/>
        <v>44742</v>
      </c>
      <c r="CE122" s="146" t="s">
        <v>194</v>
      </c>
      <c r="CF122" s="38"/>
      <c r="CG122" s="38"/>
      <c r="CH122" s="38"/>
      <c r="CI122" s="38"/>
      <c r="CJ122" s="39"/>
      <c r="CK122" s="40"/>
      <c r="CL122" s="38"/>
      <c r="CM122" s="38"/>
      <c r="CN122" s="38"/>
      <c r="CO122" s="38"/>
      <c r="CP122" s="38"/>
      <c r="CQ122" s="38"/>
      <c r="CR122" s="38"/>
      <c r="CS122" s="38"/>
      <c r="CT122" s="38"/>
      <c r="CU122" s="38"/>
      <c r="CV122" s="38"/>
      <c r="CW122" s="38"/>
      <c r="CX122" s="38"/>
      <c r="CY122" s="38"/>
      <c r="CZ122" s="38"/>
      <c r="DA122" s="140"/>
      <c r="DB122" s="20"/>
    </row>
    <row r="123" spans="41:106" x14ac:dyDescent="0.25">
      <c r="AO123" s="38"/>
      <c r="AP123" s="38"/>
      <c r="AQ123" s="38"/>
      <c r="AR123" s="38"/>
      <c r="AS123" s="38"/>
      <c r="AT123" s="38"/>
      <c r="AU123" s="38"/>
      <c r="AV123" s="38"/>
      <c r="AW123" s="38"/>
      <c r="AX123" s="38"/>
      <c r="AY123" s="38"/>
      <c r="AZ123" s="38"/>
      <c r="BA123" s="38"/>
      <c r="BB123" s="38"/>
      <c r="BC123" s="38"/>
      <c r="BD123" s="38"/>
      <c r="BE123" s="38"/>
      <c r="BF123" s="38"/>
      <c r="BG123" s="38"/>
      <c r="BH123" s="38"/>
      <c r="BI123" s="38"/>
      <c r="BJ123" s="38"/>
      <c r="BK123" s="38"/>
      <c r="BL123" s="38"/>
      <c r="BM123" s="38"/>
      <c r="BN123" s="38"/>
      <c r="BO123" s="38"/>
      <c r="BP123" s="38"/>
      <c r="BQ123" s="38"/>
      <c r="BR123" s="38"/>
      <c r="BS123" s="38"/>
      <c r="BT123" s="38"/>
      <c r="BU123" s="38"/>
      <c r="BV123" s="38"/>
      <c r="BW123" s="38"/>
      <c r="BX123" s="38"/>
      <c r="BY123" s="38"/>
      <c r="BZ123" s="38"/>
      <c r="CA123" s="140">
        <f t="shared" si="65"/>
        <v>44684</v>
      </c>
      <c r="CB123" s="20" t="s">
        <v>475</v>
      </c>
      <c r="CC123" s="38"/>
      <c r="CD123" s="139">
        <f t="shared" si="66"/>
        <v>44743</v>
      </c>
      <c r="CE123" s="147" t="s">
        <v>195</v>
      </c>
      <c r="CF123" s="38"/>
      <c r="CG123" s="38"/>
      <c r="CH123" s="38"/>
      <c r="CI123" s="38"/>
      <c r="CJ123" s="39"/>
      <c r="CK123" s="40"/>
      <c r="CL123" s="38"/>
      <c r="CM123" s="38"/>
      <c r="CN123" s="38"/>
      <c r="CO123" s="38"/>
      <c r="CP123" s="38"/>
      <c r="CQ123" s="38"/>
      <c r="CR123" s="38"/>
      <c r="CS123" s="38"/>
      <c r="CT123" s="38"/>
      <c r="CU123" s="38"/>
      <c r="CV123" s="38"/>
      <c r="CW123" s="38"/>
      <c r="CX123" s="38"/>
      <c r="CY123" s="38"/>
      <c r="CZ123" s="38"/>
      <c r="DA123" s="140"/>
      <c r="DB123" s="20"/>
    </row>
    <row r="124" spans="41:106" x14ac:dyDescent="0.25">
      <c r="AO124" s="38"/>
      <c r="AP124" s="38"/>
      <c r="AQ124" s="38"/>
      <c r="AR124" s="38"/>
      <c r="AS124" s="38"/>
      <c r="AT124" s="38"/>
      <c r="AU124" s="38"/>
      <c r="AV124" s="38"/>
      <c r="AW124" s="38"/>
      <c r="AX124" s="38"/>
      <c r="AY124" s="38"/>
      <c r="AZ124" s="38"/>
      <c r="BA124" s="38"/>
      <c r="BB124" s="38"/>
      <c r="BC124" s="38"/>
      <c r="BD124" s="38"/>
      <c r="BE124" s="38"/>
      <c r="BF124" s="38"/>
      <c r="BG124" s="38"/>
      <c r="BH124" s="38"/>
      <c r="BI124" s="38"/>
      <c r="BJ124" s="38"/>
      <c r="BK124" s="38"/>
      <c r="BL124" s="38"/>
      <c r="BM124" s="38"/>
      <c r="BN124" s="38"/>
      <c r="BO124" s="38"/>
      <c r="BP124" s="38"/>
      <c r="BQ124" s="38"/>
      <c r="BR124" s="38"/>
      <c r="BS124" s="38"/>
      <c r="BT124" s="38"/>
      <c r="BU124" s="38"/>
      <c r="BV124" s="38"/>
      <c r="BW124" s="38"/>
      <c r="BX124" s="38"/>
      <c r="BY124" s="38"/>
      <c r="BZ124" s="38"/>
      <c r="CA124" s="140">
        <f t="shared" si="65"/>
        <v>44685</v>
      </c>
      <c r="CB124" s="20" t="s">
        <v>476</v>
      </c>
      <c r="CC124" s="38"/>
      <c r="CD124" s="139">
        <f t="shared" si="66"/>
        <v>44744</v>
      </c>
      <c r="CE124" s="147" t="s">
        <v>196</v>
      </c>
      <c r="CF124" s="38"/>
      <c r="CG124" s="38"/>
      <c r="CH124" s="38"/>
      <c r="CI124" s="38"/>
      <c r="CJ124" s="39"/>
      <c r="CK124" s="40"/>
      <c r="CL124" s="38"/>
      <c r="CM124" s="38"/>
      <c r="CN124" s="38"/>
      <c r="CO124" s="38"/>
      <c r="CP124" s="38"/>
      <c r="CQ124" s="38"/>
      <c r="CR124" s="38"/>
      <c r="CS124" s="38"/>
      <c r="CT124" s="38"/>
      <c r="CU124" s="38"/>
      <c r="CV124" s="38"/>
      <c r="CW124" s="38"/>
      <c r="CX124" s="38"/>
      <c r="CY124" s="38"/>
      <c r="CZ124" s="38"/>
      <c r="DA124" s="140"/>
      <c r="DB124" s="20"/>
    </row>
    <row r="125" spans="41:106" x14ac:dyDescent="0.25">
      <c r="AO125" s="38"/>
      <c r="AP125" s="38"/>
      <c r="AQ125" s="38"/>
      <c r="AR125" s="38"/>
      <c r="AS125" s="38"/>
      <c r="AT125" s="38"/>
      <c r="AU125" s="38"/>
      <c r="AV125" s="38"/>
      <c r="AW125" s="38"/>
      <c r="AX125" s="38"/>
      <c r="AY125" s="38"/>
      <c r="AZ125" s="38"/>
      <c r="BA125" s="38"/>
      <c r="BB125" s="38"/>
      <c r="BC125" s="38"/>
      <c r="BD125" s="38"/>
      <c r="BE125" s="38"/>
      <c r="BF125" s="38"/>
      <c r="BG125" s="38"/>
      <c r="BH125" s="38"/>
      <c r="BI125" s="38"/>
      <c r="BJ125" s="38"/>
      <c r="BK125" s="38"/>
      <c r="BL125" s="38"/>
      <c r="BM125" s="38"/>
      <c r="BN125" s="38"/>
      <c r="BO125" s="38"/>
      <c r="BP125" s="38"/>
      <c r="BQ125" s="38"/>
      <c r="BR125" s="38"/>
      <c r="BS125" s="38"/>
      <c r="BT125" s="38"/>
      <c r="BU125" s="38"/>
      <c r="BV125" s="38"/>
      <c r="BW125" s="38"/>
      <c r="BX125" s="38"/>
      <c r="BY125" s="38"/>
      <c r="BZ125" s="38"/>
      <c r="CA125" s="140">
        <f t="shared" si="65"/>
        <v>44686</v>
      </c>
      <c r="CB125" s="20" t="s">
        <v>477</v>
      </c>
      <c r="CC125" s="38"/>
      <c r="CD125" s="139">
        <f t="shared" si="66"/>
        <v>44745</v>
      </c>
      <c r="CE125" s="147" t="s">
        <v>197</v>
      </c>
      <c r="CF125" s="38"/>
      <c r="CG125" s="38"/>
      <c r="CH125" s="38"/>
      <c r="CI125" s="38"/>
      <c r="CJ125" s="39"/>
      <c r="CK125" s="40"/>
      <c r="CL125" s="38"/>
      <c r="CM125" s="38"/>
      <c r="CN125" s="38"/>
      <c r="CO125" s="38"/>
      <c r="CP125" s="38"/>
      <c r="CQ125" s="38"/>
      <c r="CR125" s="38"/>
      <c r="CS125" s="38"/>
      <c r="CT125" s="38"/>
      <c r="CU125" s="38"/>
      <c r="CV125" s="38"/>
      <c r="CW125" s="38"/>
      <c r="CX125" s="38"/>
      <c r="CY125" s="38"/>
      <c r="CZ125" s="38"/>
      <c r="DA125" s="140"/>
      <c r="DB125" s="20"/>
    </row>
    <row r="126" spans="41:106" x14ac:dyDescent="0.25">
      <c r="AO126" s="38"/>
      <c r="AP126" s="38"/>
      <c r="AQ126" s="38"/>
      <c r="AR126" s="38"/>
      <c r="AS126" s="38"/>
      <c r="AT126" s="38"/>
      <c r="AU126" s="38"/>
      <c r="AV126" s="38"/>
      <c r="AW126" s="38"/>
      <c r="AX126" s="38"/>
      <c r="AY126" s="38"/>
      <c r="AZ126" s="38"/>
      <c r="BA126" s="38"/>
      <c r="BB126" s="38"/>
      <c r="BC126" s="38"/>
      <c r="BD126" s="38"/>
      <c r="BE126" s="38"/>
      <c r="BF126" s="38"/>
      <c r="BG126" s="38"/>
      <c r="BH126" s="38"/>
      <c r="BI126" s="38"/>
      <c r="BJ126" s="38"/>
      <c r="BK126" s="38"/>
      <c r="BL126" s="38"/>
      <c r="BM126" s="38"/>
      <c r="BN126" s="38"/>
      <c r="BO126" s="38"/>
      <c r="BP126" s="38"/>
      <c r="BQ126" s="38"/>
      <c r="BR126" s="38"/>
      <c r="BS126" s="38"/>
      <c r="BT126" s="38"/>
      <c r="BU126" s="38"/>
      <c r="BV126" s="38"/>
      <c r="BW126" s="38"/>
      <c r="BX126" s="38"/>
      <c r="BY126" s="38"/>
      <c r="BZ126" s="38"/>
      <c r="CA126" s="140">
        <f t="shared" si="65"/>
        <v>44687</v>
      </c>
      <c r="CB126" s="20" t="s">
        <v>478</v>
      </c>
      <c r="CC126" s="38"/>
      <c r="CD126" s="139">
        <f t="shared" si="66"/>
        <v>44746</v>
      </c>
      <c r="CE126" s="147" t="s">
        <v>198</v>
      </c>
      <c r="CF126" s="38"/>
      <c r="CG126" s="38"/>
      <c r="CH126" s="38"/>
      <c r="CI126" s="38"/>
      <c r="CJ126" s="39"/>
      <c r="CK126" s="40"/>
      <c r="CL126" s="38"/>
      <c r="CM126" s="38"/>
      <c r="CN126" s="38"/>
      <c r="CO126" s="38"/>
      <c r="CP126" s="38"/>
      <c r="CQ126" s="38"/>
      <c r="CR126" s="38"/>
      <c r="CS126" s="38"/>
      <c r="CT126" s="38"/>
      <c r="CU126" s="38"/>
      <c r="CV126" s="38"/>
      <c r="CW126" s="38"/>
      <c r="CX126" s="38"/>
      <c r="CY126" s="38"/>
      <c r="CZ126" s="38"/>
      <c r="DA126" s="140"/>
      <c r="DB126" s="20"/>
    </row>
    <row r="127" spans="41:106" x14ac:dyDescent="0.25">
      <c r="AO127" s="38"/>
      <c r="AP127" s="38"/>
      <c r="AQ127" s="38"/>
      <c r="AR127" s="38"/>
      <c r="AS127" s="38"/>
      <c r="AT127" s="38"/>
      <c r="AU127" s="38"/>
      <c r="AV127" s="38"/>
      <c r="AW127" s="38"/>
      <c r="AX127" s="38"/>
      <c r="AY127" s="38"/>
      <c r="AZ127" s="38"/>
      <c r="BA127" s="38"/>
      <c r="BB127" s="38"/>
      <c r="BC127" s="38"/>
      <c r="BD127" s="38"/>
      <c r="BE127" s="38"/>
      <c r="BF127" s="38"/>
      <c r="BG127" s="38"/>
      <c r="BH127" s="38"/>
      <c r="BI127" s="38"/>
      <c r="BJ127" s="38"/>
      <c r="BK127" s="38"/>
      <c r="BL127" s="38"/>
      <c r="BM127" s="38"/>
      <c r="BN127" s="38"/>
      <c r="BO127" s="38"/>
      <c r="BP127" s="38"/>
      <c r="BQ127" s="38"/>
      <c r="BR127" s="38"/>
      <c r="BS127" s="38"/>
      <c r="BT127" s="38"/>
      <c r="BU127" s="38"/>
      <c r="BV127" s="38"/>
      <c r="BW127" s="38"/>
      <c r="BX127" s="38"/>
      <c r="BY127" s="38"/>
      <c r="BZ127" s="38"/>
      <c r="CA127" s="140">
        <f t="shared" si="65"/>
        <v>44688</v>
      </c>
      <c r="CB127" s="20" t="s">
        <v>479</v>
      </c>
      <c r="CC127" s="38"/>
      <c r="CD127" s="139">
        <f t="shared" si="66"/>
        <v>44747</v>
      </c>
      <c r="CE127" s="147" t="s">
        <v>178</v>
      </c>
      <c r="CF127" s="38"/>
      <c r="CG127" s="38"/>
      <c r="CH127" s="38"/>
      <c r="CI127" s="38"/>
      <c r="CJ127" s="39"/>
      <c r="CK127" s="40"/>
      <c r="CL127" s="38"/>
      <c r="CM127" s="38"/>
      <c r="CN127" s="38"/>
      <c r="CO127" s="38"/>
      <c r="CP127" s="38"/>
      <c r="CQ127" s="38"/>
      <c r="CR127" s="38"/>
      <c r="CS127" s="38"/>
      <c r="CT127" s="38"/>
      <c r="CU127" s="38"/>
      <c r="CV127" s="38"/>
      <c r="CW127" s="38"/>
      <c r="CX127" s="38"/>
      <c r="CY127" s="38"/>
      <c r="CZ127" s="38"/>
      <c r="DA127" s="140"/>
      <c r="DB127" s="20"/>
    </row>
    <row r="128" spans="41:106" x14ac:dyDescent="0.25">
      <c r="AO128" s="38"/>
      <c r="AP128" s="38"/>
      <c r="AQ128" s="38"/>
      <c r="AR128" s="38"/>
      <c r="AS128" s="38"/>
      <c r="AT128" s="38"/>
      <c r="AU128" s="38"/>
      <c r="AV128" s="38"/>
      <c r="AW128" s="38"/>
      <c r="AX128" s="38"/>
      <c r="AY128" s="38"/>
      <c r="AZ128" s="38"/>
      <c r="BA128" s="38"/>
      <c r="BB128" s="38"/>
      <c r="BC128" s="38"/>
      <c r="BD128" s="38"/>
      <c r="BE128" s="38"/>
      <c r="BF128" s="38"/>
      <c r="BG128" s="38"/>
      <c r="BH128" s="38"/>
      <c r="BI128" s="38"/>
      <c r="BJ128" s="38"/>
      <c r="BK128" s="38"/>
      <c r="BL128" s="38"/>
      <c r="BM128" s="38"/>
      <c r="BN128" s="38"/>
      <c r="BO128" s="38"/>
      <c r="BP128" s="38"/>
      <c r="BQ128" s="38"/>
      <c r="BR128" s="38"/>
      <c r="BS128" s="38"/>
      <c r="BT128" s="38"/>
      <c r="BU128" s="38"/>
      <c r="BV128" s="38"/>
      <c r="BW128" s="38"/>
      <c r="BX128" s="38"/>
      <c r="BY128" s="38"/>
      <c r="BZ128" s="38"/>
      <c r="CA128" s="140">
        <f t="shared" si="65"/>
        <v>44689</v>
      </c>
      <c r="CB128" s="20" t="s">
        <v>480</v>
      </c>
      <c r="CC128" s="38"/>
      <c r="CD128" s="139">
        <f t="shared" si="66"/>
        <v>44748</v>
      </c>
      <c r="CE128" s="147" t="s">
        <v>199</v>
      </c>
      <c r="CF128" s="38"/>
      <c r="CG128" s="38"/>
      <c r="CH128" s="38"/>
      <c r="CI128" s="38"/>
      <c r="CJ128" s="39"/>
      <c r="CK128" s="40"/>
      <c r="CL128" s="38"/>
      <c r="CM128" s="38"/>
      <c r="CN128" s="38"/>
      <c r="CO128" s="38"/>
      <c r="CP128" s="38"/>
      <c r="CQ128" s="38"/>
      <c r="CR128" s="38"/>
      <c r="CS128" s="38"/>
      <c r="CT128" s="38"/>
      <c r="CU128" s="38"/>
      <c r="CV128" s="38"/>
      <c r="CW128" s="38"/>
      <c r="CX128" s="38"/>
      <c r="CY128" s="38"/>
      <c r="CZ128" s="38"/>
      <c r="DA128" s="140"/>
      <c r="DB128" s="20"/>
    </row>
    <row r="129" spans="41:106" x14ac:dyDescent="0.25">
      <c r="AO129" s="38"/>
      <c r="AP129" s="38"/>
      <c r="AQ129" s="38"/>
      <c r="AR129" s="38"/>
      <c r="AS129" s="38"/>
      <c r="AT129" s="38"/>
      <c r="AU129" s="38"/>
      <c r="AV129" s="38"/>
      <c r="AW129" s="38"/>
      <c r="AX129" s="38"/>
      <c r="AY129" s="38"/>
      <c r="AZ129" s="38"/>
      <c r="BA129" s="38"/>
      <c r="BB129" s="38"/>
      <c r="BC129" s="38"/>
      <c r="BD129" s="38"/>
      <c r="BE129" s="38"/>
      <c r="BF129" s="38"/>
      <c r="BG129" s="38"/>
      <c r="BH129" s="38"/>
      <c r="BI129" s="38"/>
      <c r="BJ129" s="38"/>
      <c r="BK129" s="38"/>
      <c r="BL129" s="38"/>
      <c r="BM129" s="38"/>
      <c r="BN129" s="38"/>
      <c r="BO129" s="38"/>
      <c r="BP129" s="38"/>
      <c r="BQ129" s="38"/>
      <c r="BR129" s="38"/>
      <c r="BS129" s="38"/>
      <c r="BT129" s="38"/>
      <c r="BU129" s="38"/>
      <c r="BV129" s="38"/>
      <c r="BW129" s="38"/>
      <c r="BX129" s="38"/>
      <c r="BY129" s="38"/>
      <c r="BZ129" s="38"/>
      <c r="CA129" s="140">
        <f t="shared" si="65"/>
        <v>44690</v>
      </c>
      <c r="CB129" s="20" t="s">
        <v>481</v>
      </c>
      <c r="CC129" s="38"/>
      <c r="CD129" s="139">
        <f t="shared" si="66"/>
        <v>44749</v>
      </c>
      <c r="CE129" s="147" t="s">
        <v>200</v>
      </c>
      <c r="CF129" s="38"/>
      <c r="CG129" s="38"/>
      <c r="CH129" s="38"/>
      <c r="CI129" s="38"/>
      <c r="CJ129" s="39"/>
      <c r="CK129" s="40"/>
      <c r="CL129" s="38"/>
      <c r="CM129" s="38"/>
      <c r="CN129" s="38"/>
      <c r="CO129" s="38"/>
      <c r="CP129" s="38"/>
      <c r="CQ129" s="38"/>
      <c r="CR129" s="38"/>
      <c r="CS129" s="38"/>
      <c r="CT129" s="38"/>
      <c r="CU129" s="38"/>
      <c r="CV129" s="38"/>
      <c r="CW129" s="38"/>
      <c r="CX129" s="38"/>
      <c r="CY129" s="38"/>
      <c r="CZ129" s="38"/>
      <c r="DA129" s="140"/>
      <c r="DB129" s="20"/>
    </row>
    <row r="130" spans="41:106" x14ac:dyDescent="0.25">
      <c r="AO130" s="38"/>
      <c r="AP130" s="38"/>
      <c r="AQ130" s="38"/>
      <c r="AR130" s="38"/>
      <c r="AS130" s="38"/>
      <c r="AT130" s="38"/>
      <c r="AU130" s="38"/>
      <c r="AV130" s="38"/>
      <c r="AW130" s="38"/>
      <c r="AX130" s="38"/>
      <c r="AY130" s="38"/>
      <c r="AZ130" s="38"/>
      <c r="BA130" s="38"/>
      <c r="BB130" s="38"/>
      <c r="BC130" s="38"/>
      <c r="BD130" s="38"/>
      <c r="BE130" s="38"/>
      <c r="BF130" s="38"/>
      <c r="BG130" s="38"/>
      <c r="BH130" s="38"/>
      <c r="BI130" s="38"/>
      <c r="BJ130" s="38"/>
      <c r="BK130" s="38"/>
      <c r="BL130" s="38"/>
      <c r="BM130" s="38"/>
      <c r="BN130" s="38"/>
      <c r="BO130" s="38"/>
      <c r="BP130" s="38"/>
      <c r="BQ130" s="38"/>
      <c r="BR130" s="38"/>
      <c r="BS130" s="38"/>
      <c r="BT130" s="38"/>
      <c r="BU130" s="38"/>
      <c r="BV130" s="38"/>
      <c r="BW130" s="38"/>
      <c r="BX130" s="38"/>
      <c r="BY130" s="38"/>
      <c r="BZ130" s="38"/>
      <c r="CA130" s="140">
        <f t="shared" si="65"/>
        <v>44691</v>
      </c>
      <c r="CB130" s="20" t="s">
        <v>482</v>
      </c>
      <c r="CC130" s="38"/>
      <c r="CD130" s="139">
        <f t="shared" si="66"/>
        <v>44750</v>
      </c>
      <c r="CE130" s="147" t="s">
        <v>201</v>
      </c>
      <c r="CF130" s="38"/>
      <c r="CG130" s="38"/>
      <c r="CH130" s="38"/>
      <c r="CI130" s="38"/>
      <c r="CJ130" s="39"/>
      <c r="CK130" s="40"/>
      <c r="CL130" s="38"/>
      <c r="CM130" s="38"/>
      <c r="CN130" s="38"/>
      <c r="CO130" s="38"/>
      <c r="CP130" s="38"/>
      <c r="CQ130" s="38"/>
      <c r="CR130" s="38"/>
      <c r="CS130" s="38"/>
      <c r="CT130" s="38"/>
      <c r="CU130" s="38"/>
      <c r="CV130" s="38"/>
      <c r="CW130" s="38"/>
      <c r="CX130" s="38"/>
      <c r="CY130" s="38"/>
      <c r="CZ130" s="38"/>
      <c r="DA130" s="140"/>
      <c r="DB130" s="20"/>
    </row>
    <row r="131" spans="41:106" x14ac:dyDescent="0.25">
      <c r="AO131" s="38"/>
      <c r="AP131" s="38"/>
      <c r="AQ131" s="38"/>
      <c r="AR131" s="38"/>
      <c r="AS131" s="38"/>
      <c r="AT131" s="38"/>
      <c r="AU131" s="38"/>
      <c r="AV131" s="38"/>
      <c r="AW131" s="38"/>
      <c r="AX131" s="38"/>
      <c r="AY131" s="38"/>
      <c r="AZ131" s="38"/>
      <c r="BA131" s="38"/>
      <c r="BB131" s="38"/>
      <c r="BC131" s="38"/>
      <c r="BD131" s="38"/>
      <c r="BE131" s="38"/>
      <c r="BF131" s="38"/>
      <c r="BG131" s="38"/>
      <c r="BH131" s="38"/>
      <c r="BI131" s="38"/>
      <c r="BJ131" s="38"/>
      <c r="BK131" s="38"/>
      <c r="BL131" s="38"/>
      <c r="BM131" s="38"/>
      <c r="BN131" s="38"/>
      <c r="BO131" s="38"/>
      <c r="BP131" s="38"/>
      <c r="BQ131" s="38"/>
      <c r="BR131" s="38"/>
      <c r="BS131" s="38"/>
      <c r="BT131" s="38"/>
      <c r="BU131" s="38"/>
      <c r="BV131" s="38"/>
      <c r="BW131" s="38"/>
      <c r="BX131" s="38"/>
      <c r="BY131" s="38"/>
      <c r="BZ131" s="38"/>
      <c r="CA131" s="140">
        <f t="shared" ref="CA131:CA194" si="67">CA130+1</f>
        <v>44692</v>
      </c>
      <c r="CB131" s="20" t="s">
        <v>483</v>
      </c>
      <c r="CC131" s="38"/>
      <c r="CD131" s="139">
        <f t="shared" ref="CD131:CD194" si="68">CD130+1</f>
        <v>44751</v>
      </c>
      <c r="CE131" s="147" t="s">
        <v>202</v>
      </c>
      <c r="CF131" s="38"/>
      <c r="CG131" s="38"/>
      <c r="CH131" s="38"/>
      <c r="CI131" s="38"/>
      <c r="CJ131" s="39"/>
      <c r="CK131" s="40"/>
      <c r="CL131" s="38"/>
      <c r="CM131" s="38"/>
      <c r="CN131" s="38"/>
      <c r="CO131" s="38"/>
      <c r="CP131" s="38"/>
      <c r="CQ131" s="38"/>
      <c r="CR131" s="38"/>
      <c r="CS131" s="38"/>
      <c r="CT131" s="38"/>
      <c r="CU131" s="38"/>
      <c r="CV131" s="38"/>
      <c r="CW131" s="38"/>
      <c r="CX131" s="38"/>
      <c r="CY131" s="38"/>
      <c r="CZ131" s="38"/>
      <c r="DA131" s="140"/>
      <c r="DB131" s="20"/>
    </row>
    <row r="132" spans="41:106" x14ac:dyDescent="0.25">
      <c r="AO132" s="38"/>
      <c r="AP132" s="38"/>
      <c r="AQ132" s="38"/>
      <c r="AR132" s="38"/>
      <c r="AS132" s="38"/>
      <c r="AT132" s="38"/>
      <c r="AU132" s="38"/>
      <c r="AV132" s="38"/>
      <c r="AW132" s="38"/>
      <c r="AX132" s="38"/>
      <c r="AY132" s="38"/>
      <c r="AZ132" s="38"/>
      <c r="BA132" s="38"/>
      <c r="BB132" s="38"/>
      <c r="BC132" s="38"/>
      <c r="BD132" s="38"/>
      <c r="BE132" s="38"/>
      <c r="BF132" s="38"/>
      <c r="BG132" s="38"/>
      <c r="BH132" s="38"/>
      <c r="BI132" s="38"/>
      <c r="BJ132" s="38"/>
      <c r="BK132" s="38"/>
      <c r="BL132" s="38"/>
      <c r="BM132" s="38"/>
      <c r="BN132" s="38"/>
      <c r="BO132" s="38"/>
      <c r="BP132" s="38"/>
      <c r="BQ132" s="38"/>
      <c r="BR132" s="38"/>
      <c r="BS132" s="38"/>
      <c r="BT132" s="38"/>
      <c r="BU132" s="38"/>
      <c r="BV132" s="38"/>
      <c r="BW132" s="38"/>
      <c r="BX132" s="38"/>
      <c r="BY132" s="38"/>
      <c r="BZ132" s="38"/>
      <c r="CA132" s="140">
        <f t="shared" si="67"/>
        <v>44693</v>
      </c>
      <c r="CB132" s="20" t="s">
        <v>484</v>
      </c>
      <c r="CC132" s="38"/>
      <c r="CD132" s="139">
        <f t="shared" si="68"/>
        <v>44752</v>
      </c>
      <c r="CE132" s="147" t="s">
        <v>203</v>
      </c>
      <c r="CF132" s="38"/>
      <c r="CG132" s="38"/>
      <c r="CH132" s="38"/>
      <c r="CI132" s="38"/>
      <c r="CJ132" s="39"/>
      <c r="CK132" s="40"/>
      <c r="CL132" s="38"/>
      <c r="CM132" s="38"/>
      <c r="CN132" s="38"/>
      <c r="CO132" s="38"/>
      <c r="CP132" s="38"/>
      <c r="CQ132" s="38"/>
      <c r="CR132" s="38"/>
      <c r="CS132" s="38"/>
      <c r="CT132" s="38"/>
      <c r="CU132" s="38"/>
      <c r="CV132" s="38"/>
      <c r="CW132" s="38"/>
      <c r="CX132" s="38"/>
      <c r="CY132" s="38"/>
      <c r="CZ132" s="38"/>
      <c r="DA132" s="140"/>
      <c r="DB132" s="20"/>
    </row>
    <row r="133" spans="41:106" x14ac:dyDescent="0.25">
      <c r="AO133" s="38"/>
      <c r="AP133" s="38"/>
      <c r="AQ133" s="38"/>
      <c r="AR133" s="38"/>
      <c r="AS133" s="38"/>
      <c r="AT133" s="38"/>
      <c r="AU133" s="38"/>
      <c r="AV133" s="38"/>
      <c r="AW133" s="38"/>
      <c r="AX133" s="38"/>
      <c r="AY133" s="38"/>
      <c r="AZ133" s="38"/>
      <c r="BA133" s="38"/>
      <c r="BB133" s="38"/>
      <c r="BC133" s="38"/>
      <c r="BD133" s="38"/>
      <c r="BE133" s="38"/>
      <c r="BF133" s="38"/>
      <c r="BG133" s="38"/>
      <c r="BH133" s="38"/>
      <c r="BI133" s="38"/>
      <c r="BJ133" s="38"/>
      <c r="BK133" s="38"/>
      <c r="BL133" s="38"/>
      <c r="BM133" s="38"/>
      <c r="BN133" s="38"/>
      <c r="BO133" s="38"/>
      <c r="BP133" s="38"/>
      <c r="BQ133" s="38"/>
      <c r="BR133" s="38"/>
      <c r="BS133" s="38"/>
      <c r="BT133" s="38"/>
      <c r="BU133" s="38"/>
      <c r="BV133" s="38"/>
      <c r="BW133" s="38"/>
      <c r="BX133" s="38"/>
      <c r="BY133" s="38"/>
      <c r="BZ133" s="38"/>
      <c r="CA133" s="140">
        <f t="shared" si="67"/>
        <v>44694</v>
      </c>
      <c r="CB133" s="20" t="s">
        <v>485</v>
      </c>
      <c r="CC133" s="38"/>
      <c r="CD133" s="139">
        <f t="shared" si="68"/>
        <v>44753</v>
      </c>
      <c r="CE133" s="147" t="s">
        <v>204</v>
      </c>
      <c r="CF133" s="38"/>
      <c r="CG133" s="38"/>
      <c r="CH133" s="38"/>
      <c r="CI133" s="38"/>
      <c r="CJ133" s="39"/>
      <c r="CK133" s="40"/>
      <c r="CL133" s="38"/>
      <c r="CM133" s="38"/>
      <c r="CN133" s="38"/>
      <c r="CO133" s="38"/>
      <c r="CP133" s="38"/>
      <c r="CQ133" s="38"/>
      <c r="CR133" s="38"/>
      <c r="CS133" s="38"/>
      <c r="CT133" s="38"/>
      <c r="CU133" s="38"/>
      <c r="CV133" s="38"/>
      <c r="CW133" s="38"/>
      <c r="CX133" s="38"/>
      <c r="CY133" s="38"/>
      <c r="CZ133" s="38"/>
      <c r="DA133" s="140"/>
      <c r="DB133" s="20"/>
    </row>
    <row r="134" spans="41:106" x14ac:dyDescent="0.25">
      <c r="AO134" s="38"/>
      <c r="AP134" s="38"/>
      <c r="AQ134" s="38"/>
      <c r="AR134" s="38"/>
      <c r="AS134" s="38"/>
      <c r="AT134" s="38"/>
      <c r="AU134" s="38"/>
      <c r="AV134" s="38"/>
      <c r="AW134" s="38"/>
      <c r="AX134" s="38"/>
      <c r="AY134" s="38"/>
      <c r="AZ134" s="38"/>
      <c r="BA134" s="38"/>
      <c r="BB134" s="38"/>
      <c r="BC134" s="38"/>
      <c r="BD134" s="38"/>
      <c r="BE134" s="38"/>
      <c r="BF134" s="38"/>
      <c r="BG134" s="38"/>
      <c r="BH134" s="38"/>
      <c r="BI134" s="38"/>
      <c r="BJ134" s="38"/>
      <c r="BK134" s="38"/>
      <c r="BL134" s="38"/>
      <c r="BM134" s="38"/>
      <c r="BN134" s="38"/>
      <c r="BO134" s="38"/>
      <c r="BP134" s="38"/>
      <c r="BQ134" s="38"/>
      <c r="BR134" s="38"/>
      <c r="BS134" s="38"/>
      <c r="BT134" s="38"/>
      <c r="BU134" s="38"/>
      <c r="BV134" s="38"/>
      <c r="BW134" s="38"/>
      <c r="BX134" s="38"/>
      <c r="BY134" s="38"/>
      <c r="BZ134" s="38"/>
      <c r="CA134" s="140">
        <f t="shared" si="67"/>
        <v>44695</v>
      </c>
      <c r="CB134" s="20" t="s">
        <v>486</v>
      </c>
      <c r="CC134" s="38"/>
      <c r="CD134" s="139">
        <f t="shared" si="68"/>
        <v>44754</v>
      </c>
      <c r="CE134" s="147" t="s">
        <v>205</v>
      </c>
      <c r="CF134" s="38"/>
      <c r="CG134" s="38"/>
      <c r="CH134" s="38"/>
      <c r="CI134" s="38"/>
      <c r="CJ134" s="39"/>
      <c r="CK134" s="40"/>
      <c r="CL134" s="38"/>
      <c r="CM134" s="38"/>
      <c r="CN134" s="38"/>
      <c r="CO134" s="38"/>
      <c r="CP134" s="38"/>
      <c r="CQ134" s="38"/>
      <c r="CR134" s="38"/>
      <c r="CS134" s="38"/>
      <c r="CT134" s="38"/>
      <c r="CU134" s="38"/>
      <c r="CV134" s="38"/>
      <c r="CW134" s="38"/>
      <c r="CX134" s="38"/>
      <c r="CY134" s="38"/>
      <c r="CZ134" s="38"/>
      <c r="DA134" s="140"/>
      <c r="DB134" s="20"/>
    </row>
    <row r="135" spans="41:106" x14ac:dyDescent="0.25">
      <c r="AO135" s="38"/>
      <c r="AP135" s="38"/>
      <c r="AQ135" s="38"/>
      <c r="AR135" s="38"/>
      <c r="AS135" s="38"/>
      <c r="AT135" s="38"/>
      <c r="AU135" s="38"/>
      <c r="AV135" s="38"/>
      <c r="AW135" s="38"/>
      <c r="AX135" s="38"/>
      <c r="AY135" s="38"/>
      <c r="AZ135" s="38"/>
      <c r="BA135" s="38"/>
      <c r="BB135" s="38"/>
      <c r="BC135" s="38"/>
      <c r="BD135" s="38"/>
      <c r="BE135" s="38"/>
      <c r="BF135" s="38"/>
      <c r="BG135" s="38"/>
      <c r="BH135" s="38"/>
      <c r="BI135" s="38"/>
      <c r="BJ135" s="38"/>
      <c r="BK135" s="38"/>
      <c r="BL135" s="38"/>
      <c r="BM135" s="38"/>
      <c r="BN135" s="38"/>
      <c r="BO135" s="38"/>
      <c r="BP135" s="38"/>
      <c r="BQ135" s="38"/>
      <c r="BR135" s="38"/>
      <c r="BS135" s="38"/>
      <c r="BT135" s="38"/>
      <c r="BU135" s="38"/>
      <c r="BV135" s="38"/>
      <c r="BW135" s="38"/>
      <c r="BX135" s="38"/>
      <c r="BY135" s="38"/>
      <c r="BZ135" s="38"/>
      <c r="CA135" s="140">
        <f t="shared" si="67"/>
        <v>44696</v>
      </c>
      <c r="CB135" s="20" t="s">
        <v>487</v>
      </c>
      <c r="CC135" s="38"/>
      <c r="CD135" s="139">
        <f t="shared" si="68"/>
        <v>44755</v>
      </c>
      <c r="CE135" s="147" t="s">
        <v>206</v>
      </c>
      <c r="CF135" s="38"/>
      <c r="CG135" s="38"/>
      <c r="CH135" s="38"/>
      <c r="CI135" s="38"/>
      <c r="CJ135" s="39"/>
      <c r="CK135" s="40"/>
      <c r="CL135" s="38"/>
      <c r="CM135" s="38"/>
      <c r="CN135" s="38"/>
      <c r="CO135" s="38"/>
      <c r="CP135" s="38"/>
      <c r="CQ135" s="38"/>
      <c r="CR135" s="38"/>
      <c r="CS135" s="38"/>
      <c r="CT135" s="38"/>
      <c r="CU135" s="38"/>
      <c r="CV135" s="38"/>
      <c r="CW135" s="38"/>
      <c r="CX135" s="38"/>
      <c r="CY135" s="38"/>
      <c r="CZ135" s="38"/>
      <c r="DA135" s="140"/>
      <c r="DB135" s="20"/>
    </row>
    <row r="136" spans="41:106" x14ac:dyDescent="0.25">
      <c r="AO136" s="38"/>
      <c r="AP136" s="38"/>
      <c r="AQ136" s="38"/>
      <c r="AR136" s="38"/>
      <c r="AS136" s="38"/>
      <c r="AT136" s="38"/>
      <c r="AU136" s="38"/>
      <c r="AV136" s="38"/>
      <c r="AW136" s="38"/>
      <c r="AX136" s="38"/>
      <c r="AY136" s="38"/>
      <c r="AZ136" s="38"/>
      <c r="BA136" s="38"/>
      <c r="BB136" s="38"/>
      <c r="BC136" s="38"/>
      <c r="BD136" s="38"/>
      <c r="BE136" s="38"/>
      <c r="BF136" s="38"/>
      <c r="BG136" s="38"/>
      <c r="BH136" s="38"/>
      <c r="BI136" s="38"/>
      <c r="BJ136" s="38"/>
      <c r="BK136" s="38"/>
      <c r="BL136" s="38"/>
      <c r="BM136" s="38"/>
      <c r="BN136" s="38"/>
      <c r="BO136" s="38"/>
      <c r="BP136" s="38"/>
      <c r="BQ136" s="38"/>
      <c r="BR136" s="38"/>
      <c r="BS136" s="38"/>
      <c r="BT136" s="38"/>
      <c r="BU136" s="38"/>
      <c r="BV136" s="38"/>
      <c r="BW136" s="38"/>
      <c r="BX136" s="38"/>
      <c r="BY136" s="38"/>
      <c r="BZ136" s="38"/>
      <c r="CA136" s="140">
        <f t="shared" si="67"/>
        <v>44697</v>
      </c>
      <c r="CB136" s="20" t="s">
        <v>488</v>
      </c>
      <c r="CC136" s="38"/>
      <c r="CD136" s="139">
        <f t="shared" si="68"/>
        <v>44756</v>
      </c>
      <c r="CE136" s="147" t="s">
        <v>207</v>
      </c>
      <c r="CF136" s="38"/>
      <c r="CG136" s="38"/>
      <c r="CH136" s="38"/>
      <c r="CI136" s="38"/>
      <c r="CJ136" s="39"/>
      <c r="CK136" s="40"/>
      <c r="CL136" s="38"/>
      <c r="CM136" s="38"/>
      <c r="CN136" s="38"/>
      <c r="CO136" s="38"/>
      <c r="CP136" s="38"/>
      <c r="CQ136" s="38"/>
      <c r="CR136" s="38"/>
      <c r="CS136" s="38"/>
      <c r="CT136" s="38"/>
      <c r="CU136" s="38"/>
      <c r="CV136" s="38"/>
      <c r="CW136" s="38"/>
      <c r="CX136" s="38"/>
      <c r="CY136" s="38"/>
      <c r="CZ136" s="38"/>
      <c r="DA136" s="140"/>
      <c r="DB136" s="20"/>
    </row>
    <row r="137" spans="41:106" x14ac:dyDescent="0.25">
      <c r="AO137" s="38"/>
      <c r="AP137" s="38"/>
      <c r="AQ137" s="38"/>
      <c r="AR137" s="38"/>
      <c r="AS137" s="38"/>
      <c r="AT137" s="38"/>
      <c r="AU137" s="38"/>
      <c r="AV137" s="38"/>
      <c r="AW137" s="38"/>
      <c r="AX137" s="38"/>
      <c r="AY137" s="38"/>
      <c r="AZ137" s="38"/>
      <c r="BA137" s="38"/>
      <c r="BB137" s="38"/>
      <c r="BC137" s="38"/>
      <c r="BD137" s="38"/>
      <c r="BE137" s="38"/>
      <c r="BF137" s="38"/>
      <c r="BG137" s="38"/>
      <c r="BH137" s="38"/>
      <c r="BI137" s="38"/>
      <c r="BJ137" s="38"/>
      <c r="BK137" s="38"/>
      <c r="BL137" s="38"/>
      <c r="BM137" s="38"/>
      <c r="BN137" s="38"/>
      <c r="BO137" s="38"/>
      <c r="BP137" s="38"/>
      <c r="BQ137" s="38"/>
      <c r="BR137" s="38"/>
      <c r="BS137" s="38"/>
      <c r="BT137" s="38"/>
      <c r="BU137" s="38"/>
      <c r="BV137" s="38"/>
      <c r="BW137" s="38"/>
      <c r="BX137" s="38"/>
      <c r="BY137" s="38"/>
      <c r="BZ137" s="38"/>
      <c r="CA137" s="140">
        <f t="shared" si="67"/>
        <v>44698</v>
      </c>
      <c r="CB137" s="20" t="s">
        <v>489</v>
      </c>
      <c r="CC137" s="38"/>
      <c r="CD137" s="139">
        <f t="shared" si="68"/>
        <v>44757</v>
      </c>
      <c r="CE137" s="147" t="s">
        <v>208</v>
      </c>
      <c r="CF137" s="38"/>
      <c r="CG137" s="38"/>
      <c r="CH137" s="38"/>
      <c r="CI137" s="38"/>
      <c r="CJ137" s="39"/>
      <c r="CK137" s="40"/>
      <c r="CL137" s="38"/>
      <c r="CM137" s="38"/>
      <c r="CN137" s="38"/>
      <c r="CO137" s="38"/>
      <c r="CP137" s="38"/>
      <c r="CQ137" s="38"/>
      <c r="CR137" s="38"/>
      <c r="CS137" s="38"/>
      <c r="CT137" s="38"/>
      <c r="CU137" s="38"/>
      <c r="CV137" s="38"/>
      <c r="CW137" s="38"/>
      <c r="CX137" s="38"/>
      <c r="CY137" s="38"/>
      <c r="CZ137" s="38"/>
      <c r="DA137" s="140"/>
      <c r="DB137" s="20"/>
    </row>
    <row r="138" spans="41:106" x14ac:dyDescent="0.25">
      <c r="AO138" s="38"/>
      <c r="AP138" s="38"/>
      <c r="AQ138" s="38"/>
      <c r="AR138" s="38"/>
      <c r="AS138" s="38"/>
      <c r="AT138" s="38"/>
      <c r="AU138" s="38"/>
      <c r="AV138" s="38"/>
      <c r="AW138" s="38"/>
      <c r="AX138" s="38"/>
      <c r="AY138" s="38"/>
      <c r="AZ138" s="38"/>
      <c r="BA138" s="38"/>
      <c r="BB138" s="38"/>
      <c r="BC138" s="38"/>
      <c r="BD138" s="38"/>
      <c r="BE138" s="38"/>
      <c r="BF138" s="38"/>
      <c r="BG138" s="38"/>
      <c r="BH138" s="38"/>
      <c r="BI138" s="38"/>
      <c r="BJ138" s="38"/>
      <c r="BK138" s="38"/>
      <c r="BL138" s="38"/>
      <c r="BM138" s="38"/>
      <c r="BN138" s="38"/>
      <c r="BO138" s="38"/>
      <c r="BP138" s="38"/>
      <c r="BQ138" s="38"/>
      <c r="BR138" s="38"/>
      <c r="BS138" s="38"/>
      <c r="BT138" s="38"/>
      <c r="BU138" s="38"/>
      <c r="BV138" s="38"/>
      <c r="BW138" s="38"/>
      <c r="BX138" s="38"/>
      <c r="BY138" s="38"/>
      <c r="BZ138" s="38"/>
      <c r="CA138" s="140">
        <f t="shared" si="67"/>
        <v>44699</v>
      </c>
      <c r="CB138" s="20" t="s">
        <v>490</v>
      </c>
      <c r="CC138" s="38"/>
      <c r="CD138" s="139">
        <f t="shared" si="68"/>
        <v>44758</v>
      </c>
      <c r="CE138" s="147" t="s">
        <v>209</v>
      </c>
      <c r="CF138" s="38"/>
      <c r="CG138" s="38"/>
      <c r="CH138" s="38"/>
      <c r="CI138" s="38"/>
      <c r="CJ138" s="39"/>
      <c r="CK138" s="40"/>
      <c r="CL138" s="38"/>
      <c r="CM138" s="38"/>
      <c r="CN138" s="38"/>
      <c r="CO138" s="38"/>
      <c r="CP138" s="38"/>
      <c r="CQ138" s="38"/>
      <c r="CR138" s="38"/>
      <c r="CS138" s="38"/>
      <c r="CT138" s="38"/>
      <c r="CU138" s="38"/>
      <c r="CV138" s="38"/>
      <c r="CW138" s="38"/>
      <c r="CX138" s="38"/>
      <c r="CY138" s="38"/>
      <c r="CZ138" s="38"/>
      <c r="DA138" s="140"/>
      <c r="DB138" s="20"/>
    </row>
    <row r="139" spans="41:106" x14ac:dyDescent="0.25">
      <c r="AO139" s="38"/>
      <c r="AP139" s="38"/>
      <c r="AQ139" s="38"/>
      <c r="AR139" s="38"/>
      <c r="AS139" s="38"/>
      <c r="AT139" s="38"/>
      <c r="AU139" s="38"/>
      <c r="AV139" s="38"/>
      <c r="AW139" s="38"/>
      <c r="AX139" s="38"/>
      <c r="AY139" s="38"/>
      <c r="AZ139" s="38"/>
      <c r="BA139" s="38"/>
      <c r="BB139" s="38"/>
      <c r="BC139" s="38"/>
      <c r="BD139" s="38"/>
      <c r="BE139" s="38"/>
      <c r="BF139" s="38"/>
      <c r="BG139" s="38"/>
      <c r="BH139" s="38"/>
      <c r="BI139" s="38"/>
      <c r="BJ139" s="38"/>
      <c r="BK139" s="38"/>
      <c r="BL139" s="38"/>
      <c r="BM139" s="38"/>
      <c r="BN139" s="38"/>
      <c r="BO139" s="38"/>
      <c r="BP139" s="38"/>
      <c r="BQ139" s="38"/>
      <c r="BR139" s="38"/>
      <c r="BS139" s="38"/>
      <c r="BT139" s="38"/>
      <c r="BU139" s="38"/>
      <c r="BV139" s="38"/>
      <c r="BW139" s="38"/>
      <c r="BX139" s="38"/>
      <c r="BY139" s="38"/>
      <c r="BZ139" s="38"/>
      <c r="CA139" s="140">
        <f t="shared" si="67"/>
        <v>44700</v>
      </c>
      <c r="CB139" s="20" t="s">
        <v>491</v>
      </c>
      <c r="CC139" s="38"/>
      <c r="CD139" s="139">
        <f t="shared" si="68"/>
        <v>44759</v>
      </c>
      <c r="CE139" s="147" t="s">
        <v>210</v>
      </c>
      <c r="CF139" s="38"/>
      <c r="CG139" s="38"/>
      <c r="CH139" s="38"/>
      <c r="CI139" s="38"/>
      <c r="CJ139" s="39"/>
      <c r="CK139" s="40"/>
      <c r="CL139" s="38"/>
      <c r="CM139" s="38"/>
      <c r="CN139" s="38"/>
      <c r="CO139" s="38"/>
      <c r="CP139" s="38"/>
      <c r="CQ139" s="38"/>
      <c r="CR139" s="38"/>
      <c r="CS139" s="38"/>
      <c r="CT139" s="38"/>
      <c r="CU139" s="38"/>
      <c r="CV139" s="38"/>
      <c r="CW139" s="38"/>
      <c r="CX139" s="38"/>
      <c r="CY139" s="38"/>
      <c r="CZ139" s="38"/>
      <c r="DA139" s="140"/>
      <c r="DB139" s="20"/>
    </row>
    <row r="140" spans="41:106" x14ac:dyDescent="0.25">
      <c r="AO140" s="38"/>
      <c r="AP140" s="38"/>
      <c r="AQ140" s="38"/>
      <c r="AR140" s="38"/>
      <c r="AS140" s="38"/>
      <c r="AT140" s="38"/>
      <c r="AU140" s="38"/>
      <c r="AV140" s="38"/>
      <c r="AW140" s="38"/>
      <c r="AX140" s="38"/>
      <c r="AY140" s="38"/>
      <c r="AZ140" s="38"/>
      <c r="BA140" s="38"/>
      <c r="BB140" s="38"/>
      <c r="BC140" s="38"/>
      <c r="BD140" s="38"/>
      <c r="BE140" s="38"/>
      <c r="BF140" s="38"/>
      <c r="BG140" s="38"/>
      <c r="BH140" s="38"/>
      <c r="BI140" s="38"/>
      <c r="BJ140" s="38"/>
      <c r="BK140" s="38"/>
      <c r="BL140" s="38"/>
      <c r="BM140" s="38"/>
      <c r="BN140" s="38"/>
      <c r="BO140" s="38"/>
      <c r="BP140" s="38"/>
      <c r="BQ140" s="38"/>
      <c r="BR140" s="38"/>
      <c r="BS140" s="38"/>
      <c r="BT140" s="38"/>
      <c r="BU140" s="38"/>
      <c r="BV140" s="38"/>
      <c r="BW140" s="38"/>
      <c r="BX140" s="38"/>
      <c r="BY140" s="38"/>
      <c r="BZ140" s="38"/>
      <c r="CA140" s="140">
        <f t="shared" si="67"/>
        <v>44701</v>
      </c>
      <c r="CB140" s="20" t="s">
        <v>492</v>
      </c>
      <c r="CC140" s="38"/>
      <c r="CD140" s="139">
        <f t="shared" si="68"/>
        <v>44760</v>
      </c>
      <c r="CE140" s="147" t="s">
        <v>211</v>
      </c>
      <c r="CF140" s="38"/>
      <c r="CG140" s="38"/>
      <c r="CH140" s="38"/>
      <c r="CI140" s="38"/>
      <c r="CJ140" s="39"/>
      <c r="CK140" s="40"/>
      <c r="CL140" s="38"/>
      <c r="CM140" s="38"/>
      <c r="CN140" s="38"/>
      <c r="CO140" s="38"/>
      <c r="CP140" s="38"/>
      <c r="CQ140" s="38"/>
      <c r="CR140" s="38"/>
      <c r="CS140" s="38"/>
      <c r="CT140" s="38"/>
      <c r="CU140" s="38"/>
      <c r="CV140" s="38"/>
      <c r="CW140" s="38"/>
      <c r="CX140" s="38"/>
      <c r="CY140" s="38"/>
      <c r="CZ140" s="38"/>
      <c r="DA140" s="140"/>
      <c r="DB140" s="20"/>
    </row>
    <row r="141" spans="41:106" x14ac:dyDescent="0.25">
      <c r="AO141" s="38"/>
      <c r="AP141" s="38"/>
      <c r="AQ141" s="38"/>
      <c r="AR141" s="38"/>
      <c r="AS141" s="38"/>
      <c r="AT141" s="38"/>
      <c r="AU141" s="38"/>
      <c r="AV141" s="38"/>
      <c r="AW141" s="38"/>
      <c r="AX141" s="38"/>
      <c r="AY141" s="38"/>
      <c r="AZ141" s="38"/>
      <c r="BA141" s="38"/>
      <c r="BB141" s="38"/>
      <c r="BC141" s="38"/>
      <c r="BD141" s="38"/>
      <c r="BE141" s="38"/>
      <c r="BF141" s="38"/>
      <c r="BG141" s="38"/>
      <c r="BH141" s="38"/>
      <c r="BI141" s="38"/>
      <c r="BJ141" s="38"/>
      <c r="BK141" s="38"/>
      <c r="BL141" s="38"/>
      <c r="BM141" s="38"/>
      <c r="BN141" s="38"/>
      <c r="BO141" s="38"/>
      <c r="BP141" s="38"/>
      <c r="BQ141" s="38"/>
      <c r="BR141" s="38"/>
      <c r="BS141" s="38"/>
      <c r="BT141" s="38"/>
      <c r="BU141" s="38"/>
      <c r="BV141" s="38"/>
      <c r="BW141" s="38"/>
      <c r="BX141" s="38"/>
      <c r="BY141" s="38"/>
      <c r="BZ141" s="38"/>
      <c r="CA141" s="140">
        <f t="shared" si="67"/>
        <v>44702</v>
      </c>
      <c r="CB141" s="20" t="s">
        <v>493</v>
      </c>
      <c r="CC141" s="38"/>
      <c r="CD141" s="139">
        <f t="shared" si="68"/>
        <v>44761</v>
      </c>
      <c r="CE141" s="147" t="s">
        <v>212</v>
      </c>
      <c r="CF141" s="38"/>
      <c r="CG141" s="38"/>
      <c r="CH141" s="38"/>
      <c r="CI141" s="38"/>
      <c r="CJ141" s="39"/>
      <c r="CK141" s="40"/>
      <c r="CL141" s="38"/>
      <c r="CM141" s="38"/>
      <c r="CN141" s="38"/>
      <c r="CO141" s="38"/>
      <c r="CP141" s="38"/>
      <c r="CQ141" s="38"/>
      <c r="CR141" s="38"/>
      <c r="CS141" s="38"/>
      <c r="CT141" s="38"/>
      <c r="CU141" s="38"/>
      <c r="CV141" s="38"/>
      <c r="CW141" s="38"/>
      <c r="CX141" s="38"/>
      <c r="CY141" s="38"/>
      <c r="CZ141" s="38"/>
      <c r="DA141" s="140"/>
      <c r="DB141" s="20"/>
    </row>
    <row r="142" spans="41:106" x14ac:dyDescent="0.25">
      <c r="AO142" s="38"/>
      <c r="AP142" s="38"/>
      <c r="AQ142" s="38"/>
      <c r="AR142" s="38"/>
      <c r="AS142" s="38"/>
      <c r="AT142" s="38"/>
      <c r="AU142" s="38"/>
      <c r="AV142" s="38"/>
      <c r="AW142" s="38"/>
      <c r="AX142" s="38"/>
      <c r="AY142" s="38"/>
      <c r="AZ142" s="38"/>
      <c r="BA142" s="38"/>
      <c r="BB142" s="38"/>
      <c r="BC142" s="38"/>
      <c r="BD142" s="38"/>
      <c r="BE142" s="38"/>
      <c r="BF142" s="38"/>
      <c r="BG142" s="38"/>
      <c r="BH142" s="38"/>
      <c r="BI142" s="38"/>
      <c r="BJ142" s="38"/>
      <c r="BK142" s="38"/>
      <c r="BL142" s="38"/>
      <c r="BM142" s="38"/>
      <c r="BN142" s="38"/>
      <c r="BO142" s="38"/>
      <c r="BP142" s="38"/>
      <c r="BQ142" s="38"/>
      <c r="BR142" s="38"/>
      <c r="BS142" s="38"/>
      <c r="BT142" s="38"/>
      <c r="BU142" s="38"/>
      <c r="BV142" s="38"/>
      <c r="BW142" s="38"/>
      <c r="BX142" s="38"/>
      <c r="BY142" s="38"/>
      <c r="BZ142" s="38"/>
      <c r="CA142" s="140">
        <f t="shared" si="67"/>
        <v>44703</v>
      </c>
      <c r="CB142" s="20" t="s">
        <v>494</v>
      </c>
      <c r="CC142" s="38"/>
      <c r="CD142" s="139">
        <f t="shared" si="68"/>
        <v>44762</v>
      </c>
      <c r="CE142" s="147" t="s">
        <v>213</v>
      </c>
      <c r="CF142" s="38"/>
      <c r="CG142" s="38"/>
      <c r="CH142" s="38"/>
      <c r="CI142" s="38"/>
      <c r="CJ142" s="39"/>
      <c r="CK142" s="40"/>
      <c r="CL142" s="38"/>
      <c r="CM142" s="38"/>
      <c r="CN142" s="38"/>
      <c r="CO142" s="38"/>
      <c r="CP142" s="38"/>
      <c r="CQ142" s="38"/>
      <c r="CR142" s="38"/>
      <c r="CS142" s="38"/>
      <c r="CT142" s="38"/>
      <c r="CU142" s="38"/>
      <c r="CV142" s="38"/>
      <c r="CW142" s="38"/>
      <c r="CX142" s="38"/>
      <c r="CY142" s="38"/>
      <c r="CZ142" s="38"/>
      <c r="DA142" s="140"/>
      <c r="DB142" s="20"/>
    </row>
    <row r="143" spans="41:106" x14ac:dyDescent="0.25">
      <c r="AO143" s="38"/>
      <c r="AP143" s="38"/>
      <c r="AQ143" s="38"/>
      <c r="AR143" s="38"/>
      <c r="AS143" s="38"/>
      <c r="AT143" s="38"/>
      <c r="AU143" s="38"/>
      <c r="AV143" s="38"/>
      <c r="AW143" s="38"/>
      <c r="AX143" s="38"/>
      <c r="AY143" s="38"/>
      <c r="AZ143" s="38"/>
      <c r="BA143" s="38"/>
      <c r="BB143" s="38"/>
      <c r="BC143" s="38"/>
      <c r="BD143" s="38"/>
      <c r="BE143" s="38"/>
      <c r="BF143" s="38"/>
      <c r="BG143" s="38"/>
      <c r="BH143" s="38"/>
      <c r="BI143" s="38"/>
      <c r="BJ143" s="38"/>
      <c r="BK143" s="38"/>
      <c r="BL143" s="38"/>
      <c r="BM143" s="38"/>
      <c r="BN143" s="38"/>
      <c r="BO143" s="38"/>
      <c r="BP143" s="38"/>
      <c r="BQ143" s="38"/>
      <c r="BR143" s="38"/>
      <c r="BS143" s="38"/>
      <c r="BT143" s="38"/>
      <c r="BU143" s="38"/>
      <c r="BV143" s="38"/>
      <c r="BW143" s="38"/>
      <c r="BX143" s="38"/>
      <c r="BY143" s="38"/>
      <c r="BZ143" s="38"/>
      <c r="CA143" s="140">
        <f t="shared" si="67"/>
        <v>44704</v>
      </c>
      <c r="CB143" s="20" t="s">
        <v>495</v>
      </c>
      <c r="CC143" s="38"/>
      <c r="CD143" s="139">
        <f t="shared" si="68"/>
        <v>44763</v>
      </c>
      <c r="CE143" s="147" t="s">
        <v>214</v>
      </c>
      <c r="CF143" s="38"/>
      <c r="CG143" s="38"/>
      <c r="CH143" s="38"/>
      <c r="CI143" s="38"/>
      <c r="CJ143" s="39"/>
      <c r="CK143" s="40"/>
      <c r="CL143" s="38"/>
      <c r="CM143" s="38"/>
      <c r="CN143" s="38"/>
      <c r="CO143" s="38"/>
      <c r="CP143" s="38"/>
      <c r="CQ143" s="38"/>
      <c r="CR143" s="38"/>
      <c r="CS143" s="38"/>
      <c r="CT143" s="38"/>
      <c r="CU143" s="38"/>
      <c r="CV143" s="38"/>
      <c r="CW143" s="38"/>
      <c r="CX143" s="38"/>
      <c r="CY143" s="38"/>
      <c r="CZ143" s="38"/>
      <c r="DA143" s="140"/>
      <c r="DB143" s="20"/>
    </row>
    <row r="144" spans="41:106" x14ac:dyDescent="0.25">
      <c r="AO144" s="38"/>
      <c r="AP144" s="38"/>
      <c r="AQ144" s="38"/>
      <c r="AR144" s="38"/>
      <c r="AS144" s="38"/>
      <c r="AT144" s="38"/>
      <c r="AU144" s="38"/>
      <c r="AV144" s="38"/>
      <c r="AW144" s="38"/>
      <c r="AX144" s="38"/>
      <c r="AY144" s="38"/>
      <c r="AZ144" s="38"/>
      <c r="BA144" s="38"/>
      <c r="BB144" s="38"/>
      <c r="BC144" s="38"/>
      <c r="BD144" s="38"/>
      <c r="BE144" s="38"/>
      <c r="BF144" s="38"/>
      <c r="BG144" s="38"/>
      <c r="BH144" s="38"/>
      <c r="BI144" s="38"/>
      <c r="BJ144" s="38"/>
      <c r="BK144" s="38"/>
      <c r="BL144" s="38"/>
      <c r="BM144" s="38"/>
      <c r="BN144" s="38"/>
      <c r="BO144" s="38"/>
      <c r="BP144" s="38"/>
      <c r="BQ144" s="38"/>
      <c r="BR144" s="38"/>
      <c r="BS144" s="38"/>
      <c r="BT144" s="38"/>
      <c r="BU144" s="38"/>
      <c r="BV144" s="38"/>
      <c r="BW144" s="38"/>
      <c r="BX144" s="38"/>
      <c r="BY144" s="38"/>
      <c r="BZ144" s="38"/>
      <c r="CA144" s="140">
        <f t="shared" si="67"/>
        <v>44705</v>
      </c>
      <c r="CB144" s="20" t="s">
        <v>496</v>
      </c>
      <c r="CC144" s="38"/>
      <c r="CD144" s="139">
        <f t="shared" si="68"/>
        <v>44764</v>
      </c>
      <c r="CE144" s="147" t="s">
        <v>215</v>
      </c>
      <c r="CF144" s="38"/>
      <c r="CG144" s="38"/>
      <c r="CH144" s="38"/>
      <c r="CI144" s="38"/>
      <c r="CJ144" s="39"/>
      <c r="CK144" s="40"/>
      <c r="CL144" s="38"/>
      <c r="CM144" s="38"/>
      <c r="CN144" s="38"/>
      <c r="CO144" s="38"/>
      <c r="CP144" s="38"/>
      <c r="CQ144" s="38"/>
      <c r="CR144" s="38"/>
      <c r="CS144" s="38"/>
      <c r="CT144" s="38"/>
      <c r="CU144" s="38"/>
      <c r="CV144" s="38"/>
      <c r="CW144" s="38"/>
      <c r="CX144" s="38"/>
      <c r="CY144" s="38"/>
      <c r="CZ144" s="38"/>
      <c r="DA144" s="140"/>
      <c r="DB144" s="20"/>
    </row>
    <row r="145" spans="41:106" x14ac:dyDescent="0.25">
      <c r="AO145" s="38"/>
      <c r="AP145" s="38"/>
      <c r="AQ145" s="38"/>
      <c r="AR145" s="38"/>
      <c r="AS145" s="38"/>
      <c r="AT145" s="38"/>
      <c r="AU145" s="38"/>
      <c r="AV145" s="38"/>
      <c r="AW145" s="38"/>
      <c r="AX145" s="38"/>
      <c r="AY145" s="38"/>
      <c r="AZ145" s="38"/>
      <c r="BA145" s="38"/>
      <c r="BB145" s="38"/>
      <c r="BC145" s="38"/>
      <c r="BD145" s="38"/>
      <c r="BE145" s="38"/>
      <c r="BF145" s="38"/>
      <c r="BG145" s="38"/>
      <c r="BH145" s="38"/>
      <c r="BI145" s="38"/>
      <c r="BJ145" s="38"/>
      <c r="BK145" s="38"/>
      <c r="BL145" s="38"/>
      <c r="BM145" s="38"/>
      <c r="BN145" s="38"/>
      <c r="BO145" s="38"/>
      <c r="BP145" s="38"/>
      <c r="BQ145" s="38"/>
      <c r="BR145" s="38"/>
      <c r="BS145" s="38"/>
      <c r="BT145" s="38"/>
      <c r="BU145" s="38"/>
      <c r="BV145" s="38"/>
      <c r="BW145" s="38"/>
      <c r="BX145" s="38"/>
      <c r="BY145" s="38"/>
      <c r="BZ145" s="38"/>
      <c r="CA145" s="140">
        <f t="shared" si="67"/>
        <v>44706</v>
      </c>
      <c r="CB145" s="20" t="s">
        <v>497</v>
      </c>
      <c r="CC145" s="38"/>
      <c r="CD145" s="139">
        <f t="shared" si="68"/>
        <v>44765</v>
      </c>
      <c r="CE145" s="147" t="s">
        <v>216</v>
      </c>
      <c r="CF145" s="38"/>
      <c r="CG145" s="38"/>
      <c r="CH145" s="38"/>
      <c r="CI145" s="38"/>
      <c r="CJ145" s="39"/>
      <c r="CK145" s="40"/>
      <c r="CL145" s="38"/>
      <c r="CM145" s="38"/>
      <c r="CN145" s="38"/>
      <c r="CO145" s="38"/>
      <c r="CP145" s="38"/>
      <c r="CQ145" s="38"/>
      <c r="CR145" s="38"/>
      <c r="CS145" s="38"/>
      <c r="CT145" s="38"/>
      <c r="CU145" s="38"/>
      <c r="CV145" s="38"/>
      <c r="CW145" s="38"/>
      <c r="CX145" s="38"/>
      <c r="CY145" s="38"/>
      <c r="CZ145" s="38"/>
      <c r="DA145" s="140"/>
      <c r="DB145" s="20"/>
    </row>
    <row r="146" spans="41:106" x14ac:dyDescent="0.25">
      <c r="AO146" s="38"/>
      <c r="AP146" s="38"/>
      <c r="AQ146" s="38"/>
      <c r="AR146" s="38"/>
      <c r="AS146" s="38"/>
      <c r="AT146" s="38"/>
      <c r="AU146" s="38"/>
      <c r="AV146" s="38"/>
      <c r="AW146" s="38"/>
      <c r="AX146" s="38"/>
      <c r="AY146" s="38"/>
      <c r="AZ146" s="38"/>
      <c r="BA146" s="38"/>
      <c r="BB146" s="38"/>
      <c r="BC146" s="38"/>
      <c r="BD146" s="38"/>
      <c r="BE146" s="38"/>
      <c r="BF146" s="38"/>
      <c r="BG146" s="38"/>
      <c r="BH146" s="38"/>
      <c r="BI146" s="38"/>
      <c r="BJ146" s="38"/>
      <c r="BK146" s="38"/>
      <c r="BL146" s="38"/>
      <c r="BM146" s="38"/>
      <c r="BN146" s="38"/>
      <c r="BO146" s="38"/>
      <c r="BP146" s="38"/>
      <c r="BQ146" s="38"/>
      <c r="BR146" s="38"/>
      <c r="BS146" s="38"/>
      <c r="BT146" s="38"/>
      <c r="BU146" s="38"/>
      <c r="BV146" s="38"/>
      <c r="BW146" s="38"/>
      <c r="BX146" s="38"/>
      <c r="BY146" s="38"/>
      <c r="BZ146" s="38"/>
      <c r="CA146" s="140">
        <f t="shared" si="67"/>
        <v>44707</v>
      </c>
      <c r="CB146" s="20" t="s">
        <v>508</v>
      </c>
      <c r="CC146" s="38"/>
      <c r="CD146" s="139">
        <f t="shared" si="68"/>
        <v>44766</v>
      </c>
      <c r="CE146" s="147" t="s">
        <v>217</v>
      </c>
      <c r="CF146" s="38"/>
      <c r="CG146" s="38"/>
      <c r="CH146" s="38"/>
      <c r="CI146" s="38"/>
      <c r="CJ146" s="39"/>
      <c r="CK146" s="40"/>
      <c r="CL146" s="38"/>
      <c r="CM146" s="38"/>
      <c r="CN146" s="38"/>
      <c r="CO146" s="38"/>
      <c r="CP146" s="38"/>
      <c r="CQ146" s="38"/>
      <c r="CR146" s="38"/>
      <c r="CS146" s="38"/>
      <c r="CT146" s="38"/>
      <c r="CU146" s="38"/>
      <c r="CV146" s="38"/>
      <c r="CW146" s="38"/>
      <c r="CX146" s="38"/>
      <c r="CY146" s="38"/>
      <c r="CZ146" s="38"/>
      <c r="DA146" s="140"/>
      <c r="DB146" s="20"/>
    </row>
    <row r="147" spans="41:106" x14ac:dyDescent="0.25">
      <c r="AO147" s="38"/>
      <c r="AP147" s="38"/>
      <c r="AQ147" s="38"/>
      <c r="AR147" s="38"/>
      <c r="AS147" s="38"/>
      <c r="AT147" s="38"/>
      <c r="AU147" s="38"/>
      <c r="AV147" s="38"/>
      <c r="AW147" s="38"/>
      <c r="AX147" s="38"/>
      <c r="AY147" s="38"/>
      <c r="AZ147" s="38"/>
      <c r="BA147" s="38"/>
      <c r="BB147" s="38"/>
      <c r="BC147" s="38"/>
      <c r="BD147" s="38"/>
      <c r="BE147" s="38"/>
      <c r="BF147" s="38"/>
      <c r="BG147" s="38"/>
      <c r="BH147" s="38"/>
      <c r="BI147" s="38"/>
      <c r="BJ147" s="38"/>
      <c r="BK147" s="38"/>
      <c r="BL147" s="38"/>
      <c r="BM147" s="38"/>
      <c r="BN147" s="38"/>
      <c r="BO147" s="38"/>
      <c r="BP147" s="38"/>
      <c r="BQ147" s="38"/>
      <c r="BR147" s="38"/>
      <c r="BS147" s="38"/>
      <c r="BT147" s="38"/>
      <c r="BU147" s="38"/>
      <c r="BV147" s="38"/>
      <c r="BW147" s="38"/>
      <c r="BX147" s="38"/>
      <c r="BY147" s="38"/>
      <c r="BZ147" s="38"/>
      <c r="CA147" s="140">
        <f t="shared" si="67"/>
        <v>44708</v>
      </c>
      <c r="CB147" s="20" t="s">
        <v>509</v>
      </c>
      <c r="CC147" s="38"/>
      <c r="CD147" s="139">
        <f t="shared" si="68"/>
        <v>44767</v>
      </c>
      <c r="CE147" s="147" t="s">
        <v>218</v>
      </c>
      <c r="CF147" s="38"/>
      <c r="CG147" s="38"/>
      <c r="CH147" s="38"/>
      <c r="CI147" s="38"/>
      <c r="CJ147" s="39"/>
      <c r="CK147" s="40"/>
      <c r="CL147" s="38"/>
      <c r="CM147" s="38"/>
      <c r="CN147" s="38"/>
      <c r="CO147" s="38"/>
      <c r="CP147" s="38"/>
      <c r="CQ147" s="38"/>
      <c r="CR147" s="38"/>
      <c r="CS147" s="38"/>
      <c r="CT147" s="38"/>
      <c r="CU147" s="38"/>
      <c r="CV147" s="38"/>
      <c r="CW147" s="38"/>
      <c r="CX147" s="38"/>
      <c r="CY147" s="38"/>
      <c r="CZ147" s="38"/>
      <c r="DA147" s="140"/>
      <c r="DB147" s="20"/>
    </row>
    <row r="148" spans="41:106" x14ac:dyDescent="0.25">
      <c r="AO148" s="38"/>
      <c r="AP148" s="38"/>
      <c r="AQ148" s="38"/>
      <c r="AR148" s="38"/>
      <c r="AS148" s="38"/>
      <c r="AT148" s="38"/>
      <c r="AU148" s="38"/>
      <c r="AV148" s="38"/>
      <c r="AW148" s="38"/>
      <c r="AX148" s="38"/>
      <c r="AY148" s="38"/>
      <c r="AZ148" s="38"/>
      <c r="BA148" s="38"/>
      <c r="BB148" s="38"/>
      <c r="BC148" s="38"/>
      <c r="BD148" s="38"/>
      <c r="BE148" s="38"/>
      <c r="BF148" s="38"/>
      <c r="BG148" s="38"/>
      <c r="BH148" s="38"/>
      <c r="BI148" s="38"/>
      <c r="BJ148" s="38"/>
      <c r="BK148" s="38"/>
      <c r="BL148" s="38"/>
      <c r="BM148" s="38"/>
      <c r="BN148" s="38"/>
      <c r="BO148" s="38"/>
      <c r="BP148" s="38"/>
      <c r="BQ148" s="38"/>
      <c r="BR148" s="38"/>
      <c r="BS148" s="38"/>
      <c r="BT148" s="38"/>
      <c r="BU148" s="38"/>
      <c r="BV148" s="38"/>
      <c r="BW148" s="38"/>
      <c r="BX148" s="38"/>
      <c r="BY148" s="38"/>
      <c r="BZ148" s="38"/>
      <c r="CA148" s="140">
        <f t="shared" si="67"/>
        <v>44709</v>
      </c>
      <c r="CB148" s="20" t="s">
        <v>510</v>
      </c>
      <c r="CC148" s="38"/>
      <c r="CD148" s="139">
        <f t="shared" si="68"/>
        <v>44768</v>
      </c>
      <c r="CE148" s="147" t="s">
        <v>219</v>
      </c>
      <c r="CF148" s="38"/>
      <c r="CG148" s="38"/>
      <c r="CH148" s="38"/>
      <c r="CI148" s="38"/>
      <c r="CJ148" s="39"/>
      <c r="CK148" s="40"/>
      <c r="CL148" s="38"/>
      <c r="CM148" s="38"/>
      <c r="CN148" s="38"/>
      <c r="CO148" s="38"/>
      <c r="CP148" s="38"/>
      <c r="CQ148" s="38"/>
      <c r="CR148" s="38"/>
      <c r="CS148" s="38"/>
      <c r="CT148" s="38"/>
      <c r="CU148" s="38"/>
      <c r="CV148" s="38"/>
      <c r="CW148" s="38"/>
      <c r="CX148" s="38"/>
      <c r="CY148" s="38"/>
      <c r="CZ148" s="38"/>
      <c r="DA148" s="140"/>
      <c r="DB148" s="20"/>
    </row>
    <row r="149" spans="41:106" x14ac:dyDescent="0.25">
      <c r="AO149" s="38"/>
      <c r="AP149" s="38"/>
      <c r="AQ149" s="38"/>
      <c r="AR149" s="38"/>
      <c r="AS149" s="38"/>
      <c r="AT149" s="38"/>
      <c r="AU149" s="38"/>
      <c r="AV149" s="38"/>
      <c r="AW149" s="38"/>
      <c r="AX149" s="38"/>
      <c r="AY149" s="38"/>
      <c r="AZ149" s="38"/>
      <c r="BA149" s="38"/>
      <c r="BB149" s="38"/>
      <c r="BC149" s="38"/>
      <c r="BD149" s="38"/>
      <c r="BE149" s="38"/>
      <c r="BF149" s="38"/>
      <c r="BG149" s="38"/>
      <c r="BH149" s="38"/>
      <c r="BI149" s="38"/>
      <c r="BJ149" s="38"/>
      <c r="BK149" s="38"/>
      <c r="BL149" s="38"/>
      <c r="BM149" s="38"/>
      <c r="BN149" s="38"/>
      <c r="BO149" s="38"/>
      <c r="BP149" s="38"/>
      <c r="BQ149" s="38"/>
      <c r="BR149" s="38"/>
      <c r="BS149" s="38"/>
      <c r="BT149" s="38"/>
      <c r="BU149" s="38"/>
      <c r="BV149" s="38"/>
      <c r="BW149" s="38"/>
      <c r="BX149" s="38"/>
      <c r="BY149" s="38"/>
      <c r="BZ149" s="38"/>
      <c r="CA149" s="140">
        <f t="shared" si="67"/>
        <v>44710</v>
      </c>
      <c r="CB149" s="20" t="s">
        <v>511</v>
      </c>
      <c r="CC149" s="38"/>
      <c r="CD149" s="139">
        <f t="shared" si="68"/>
        <v>44769</v>
      </c>
      <c r="CE149" s="147" t="s">
        <v>220</v>
      </c>
      <c r="CF149" s="38"/>
      <c r="CG149" s="38"/>
      <c r="CH149" s="38"/>
      <c r="CI149" s="38"/>
      <c r="CJ149" s="39"/>
      <c r="CK149" s="40"/>
      <c r="CL149" s="38"/>
      <c r="CM149" s="38"/>
      <c r="CN149" s="38"/>
      <c r="CO149" s="38"/>
      <c r="CP149" s="38"/>
      <c r="CQ149" s="38"/>
      <c r="CR149" s="38"/>
      <c r="CS149" s="38"/>
      <c r="CT149" s="38"/>
      <c r="CU149" s="38"/>
      <c r="CV149" s="38"/>
      <c r="CW149" s="38"/>
      <c r="CX149" s="38"/>
      <c r="CY149" s="38"/>
      <c r="CZ149" s="38"/>
      <c r="DA149" s="140"/>
      <c r="DB149" s="20"/>
    </row>
    <row r="150" spans="41:106" x14ac:dyDescent="0.25">
      <c r="AO150" s="38"/>
      <c r="AP150" s="38"/>
      <c r="AQ150" s="38"/>
      <c r="AR150" s="38"/>
      <c r="AS150" s="38"/>
      <c r="AT150" s="38"/>
      <c r="AU150" s="38"/>
      <c r="AV150" s="38"/>
      <c r="AW150" s="38"/>
      <c r="AX150" s="38"/>
      <c r="AY150" s="38"/>
      <c r="AZ150" s="38"/>
      <c r="BA150" s="38"/>
      <c r="BB150" s="38"/>
      <c r="BC150" s="38"/>
      <c r="BD150" s="38"/>
      <c r="BE150" s="38"/>
      <c r="BF150" s="38"/>
      <c r="BG150" s="38"/>
      <c r="BH150" s="38"/>
      <c r="BI150" s="38"/>
      <c r="BJ150" s="38"/>
      <c r="BK150" s="38"/>
      <c r="BL150" s="38"/>
      <c r="BM150" s="38"/>
      <c r="BN150" s="38"/>
      <c r="BO150" s="38"/>
      <c r="BP150" s="38"/>
      <c r="BQ150" s="38"/>
      <c r="BR150" s="38"/>
      <c r="BS150" s="38"/>
      <c r="BT150" s="38"/>
      <c r="BU150" s="38"/>
      <c r="BV150" s="38"/>
      <c r="BW150" s="38"/>
      <c r="BX150" s="38"/>
      <c r="BY150" s="38"/>
      <c r="BZ150" s="38"/>
      <c r="CA150" s="140">
        <f t="shared" si="67"/>
        <v>44711</v>
      </c>
      <c r="CB150" s="20" t="s">
        <v>512</v>
      </c>
      <c r="CC150" s="38"/>
      <c r="CD150" s="139">
        <f t="shared" si="68"/>
        <v>44770</v>
      </c>
      <c r="CE150" s="147" t="s">
        <v>221</v>
      </c>
      <c r="CF150" s="38"/>
      <c r="CG150" s="38"/>
      <c r="CH150" s="38"/>
      <c r="CI150" s="38"/>
      <c r="CJ150" s="39"/>
      <c r="CK150" s="40"/>
      <c r="CL150" s="38"/>
      <c r="CM150" s="38"/>
      <c r="CN150" s="38"/>
      <c r="CO150" s="38"/>
      <c r="CP150" s="38"/>
      <c r="CQ150" s="38"/>
      <c r="CR150" s="38"/>
      <c r="CS150" s="38"/>
      <c r="CT150" s="38"/>
      <c r="CU150" s="38"/>
      <c r="CV150" s="38"/>
      <c r="CW150" s="38"/>
      <c r="CX150" s="38"/>
      <c r="CY150" s="38"/>
      <c r="CZ150" s="38"/>
      <c r="DA150" s="140"/>
      <c r="DB150" s="20"/>
    </row>
    <row r="151" spans="41:106" x14ac:dyDescent="0.25">
      <c r="AO151" s="38"/>
      <c r="AP151" s="38"/>
      <c r="AQ151" s="38"/>
      <c r="AR151" s="38"/>
      <c r="AS151" s="38"/>
      <c r="AT151" s="38"/>
      <c r="AU151" s="38"/>
      <c r="AV151" s="38"/>
      <c r="AW151" s="38"/>
      <c r="AX151" s="38"/>
      <c r="AY151" s="38"/>
      <c r="AZ151" s="38"/>
      <c r="BA151" s="38"/>
      <c r="BB151" s="38"/>
      <c r="BC151" s="38"/>
      <c r="BD151" s="38"/>
      <c r="BE151" s="38"/>
      <c r="BF151" s="38"/>
      <c r="BG151" s="38"/>
      <c r="BH151" s="38"/>
      <c r="BI151" s="38"/>
      <c r="BJ151" s="38"/>
      <c r="BK151" s="38"/>
      <c r="BL151" s="38"/>
      <c r="BM151" s="38"/>
      <c r="BN151" s="38"/>
      <c r="BO151" s="38"/>
      <c r="BP151" s="38"/>
      <c r="BQ151" s="38"/>
      <c r="BR151" s="38"/>
      <c r="BS151" s="38"/>
      <c r="BT151" s="38"/>
      <c r="BU151" s="38"/>
      <c r="BV151" s="38"/>
      <c r="BW151" s="38"/>
      <c r="BX151" s="38"/>
      <c r="BY151" s="38"/>
      <c r="BZ151" s="38"/>
      <c r="CA151" s="140">
        <f t="shared" si="67"/>
        <v>44712</v>
      </c>
      <c r="CB151" s="20" t="s">
        <v>513</v>
      </c>
      <c r="CC151" s="38"/>
      <c r="CD151" s="139">
        <f t="shared" si="68"/>
        <v>44771</v>
      </c>
      <c r="CE151" s="147" t="s">
        <v>222</v>
      </c>
      <c r="CF151" s="38"/>
      <c r="CG151" s="38"/>
      <c r="CH151" s="38"/>
      <c r="CI151" s="38"/>
      <c r="CJ151" s="39"/>
      <c r="CK151" s="40"/>
      <c r="CL151" s="38"/>
      <c r="CM151" s="38"/>
      <c r="CN151" s="38"/>
      <c r="CO151" s="38"/>
      <c r="CP151" s="38"/>
      <c r="CQ151" s="38"/>
      <c r="CR151" s="38"/>
      <c r="CS151" s="38"/>
      <c r="CT151" s="38"/>
      <c r="CU151" s="38"/>
      <c r="CV151" s="38"/>
      <c r="CW151" s="38"/>
      <c r="CX151" s="38"/>
      <c r="CY151" s="38"/>
      <c r="CZ151" s="38"/>
      <c r="DA151" s="140"/>
      <c r="DB151" s="20"/>
    </row>
    <row r="152" spans="41:106" x14ac:dyDescent="0.25">
      <c r="AO152" s="38"/>
      <c r="AP152" s="38"/>
      <c r="AQ152" s="38"/>
      <c r="AR152" s="38"/>
      <c r="AS152" s="38"/>
      <c r="AT152" s="38"/>
      <c r="AU152" s="38"/>
      <c r="AV152" s="38"/>
      <c r="AW152" s="38"/>
      <c r="AX152" s="38"/>
      <c r="AY152" s="38"/>
      <c r="AZ152" s="38"/>
      <c r="BA152" s="38"/>
      <c r="BB152" s="38"/>
      <c r="BC152" s="38"/>
      <c r="BD152" s="38"/>
      <c r="BE152" s="38"/>
      <c r="BF152" s="38"/>
      <c r="BG152" s="38"/>
      <c r="BH152" s="38"/>
      <c r="BI152" s="38"/>
      <c r="BJ152" s="38"/>
      <c r="BK152" s="38"/>
      <c r="BL152" s="38"/>
      <c r="BM152" s="38"/>
      <c r="BN152" s="38"/>
      <c r="BO152" s="38"/>
      <c r="BP152" s="38"/>
      <c r="BQ152" s="38"/>
      <c r="BR152" s="38"/>
      <c r="BS152" s="38"/>
      <c r="BT152" s="38"/>
      <c r="BU152" s="38"/>
      <c r="BV152" s="38"/>
      <c r="BW152" s="38"/>
      <c r="BX152" s="38"/>
      <c r="BY152" s="38"/>
      <c r="BZ152" s="38"/>
      <c r="CA152" s="140">
        <f t="shared" si="67"/>
        <v>44713</v>
      </c>
      <c r="CB152" s="20" t="s">
        <v>514</v>
      </c>
      <c r="CC152" s="38"/>
      <c r="CD152" s="139">
        <f t="shared" si="68"/>
        <v>44772</v>
      </c>
      <c r="CE152" s="147" t="s">
        <v>223</v>
      </c>
      <c r="CF152" s="38"/>
      <c r="CG152" s="38"/>
      <c r="CH152" s="38"/>
      <c r="CI152" s="38"/>
      <c r="CJ152" s="39"/>
      <c r="CK152" s="40"/>
      <c r="CL152" s="38"/>
      <c r="CM152" s="38"/>
      <c r="CN152" s="38"/>
      <c r="CO152" s="38"/>
      <c r="CP152" s="38"/>
      <c r="CQ152" s="38"/>
      <c r="CR152" s="38"/>
      <c r="CS152" s="38"/>
      <c r="CT152" s="38"/>
      <c r="CU152" s="38"/>
      <c r="CV152" s="38"/>
      <c r="CW152" s="38"/>
      <c r="CX152" s="38"/>
      <c r="CY152" s="38"/>
      <c r="CZ152" s="38"/>
      <c r="DA152" s="140"/>
      <c r="DB152" s="20"/>
    </row>
    <row r="153" spans="41:106" x14ac:dyDescent="0.25">
      <c r="AO153" s="38"/>
      <c r="AP153" s="38"/>
      <c r="AQ153" s="38"/>
      <c r="AR153" s="38"/>
      <c r="AS153" s="38"/>
      <c r="AT153" s="38"/>
      <c r="AU153" s="38"/>
      <c r="AV153" s="38"/>
      <c r="AW153" s="38"/>
      <c r="AX153" s="38"/>
      <c r="AY153" s="38"/>
      <c r="AZ153" s="38"/>
      <c r="BA153" s="38"/>
      <c r="BB153" s="38"/>
      <c r="BC153" s="38"/>
      <c r="BD153" s="38"/>
      <c r="BE153" s="38"/>
      <c r="BF153" s="38"/>
      <c r="BG153" s="38"/>
      <c r="BH153" s="38"/>
      <c r="BI153" s="38"/>
      <c r="BJ153" s="38"/>
      <c r="BK153" s="38"/>
      <c r="BL153" s="38"/>
      <c r="BM153" s="38"/>
      <c r="BN153" s="38"/>
      <c r="BO153" s="38"/>
      <c r="BP153" s="38"/>
      <c r="BQ153" s="38"/>
      <c r="BR153" s="38"/>
      <c r="BS153" s="38"/>
      <c r="BT153" s="38"/>
      <c r="BU153" s="38"/>
      <c r="BV153" s="38"/>
      <c r="BW153" s="38"/>
      <c r="BX153" s="38"/>
      <c r="BY153" s="38"/>
      <c r="BZ153" s="38"/>
      <c r="CA153" s="140">
        <f t="shared" si="67"/>
        <v>44714</v>
      </c>
      <c r="CB153" s="20" t="s">
        <v>515</v>
      </c>
      <c r="CC153" s="38"/>
      <c r="CD153" s="139">
        <f t="shared" si="68"/>
        <v>44773</v>
      </c>
      <c r="CE153" s="147" t="s">
        <v>224</v>
      </c>
      <c r="CF153" s="38"/>
      <c r="CG153" s="38"/>
      <c r="CH153" s="38"/>
      <c r="CI153" s="38"/>
      <c r="CJ153" s="39"/>
      <c r="CK153" s="40"/>
      <c r="CL153" s="38"/>
      <c r="CM153" s="38"/>
      <c r="CN153" s="38"/>
      <c r="CO153" s="38"/>
      <c r="CP153" s="38"/>
      <c r="CQ153" s="38"/>
      <c r="CR153" s="38"/>
      <c r="CS153" s="38"/>
      <c r="CT153" s="38"/>
      <c r="CU153" s="38"/>
      <c r="CV153" s="38"/>
      <c r="CW153" s="38"/>
      <c r="CX153" s="38"/>
      <c r="CY153" s="38"/>
      <c r="CZ153" s="38"/>
      <c r="DA153" s="140"/>
      <c r="DB153" s="20"/>
    </row>
    <row r="154" spans="41:106" x14ac:dyDescent="0.25">
      <c r="AO154" s="38"/>
      <c r="AP154" s="38"/>
      <c r="AQ154" s="38"/>
      <c r="AR154" s="38"/>
      <c r="AS154" s="38"/>
      <c r="AT154" s="38"/>
      <c r="AU154" s="38"/>
      <c r="AV154" s="38"/>
      <c r="AW154" s="38"/>
      <c r="AX154" s="38"/>
      <c r="AY154" s="38"/>
      <c r="AZ154" s="38"/>
      <c r="BA154" s="38"/>
      <c r="BB154" s="38"/>
      <c r="BC154" s="38"/>
      <c r="BD154" s="38"/>
      <c r="BE154" s="38"/>
      <c r="BF154" s="38"/>
      <c r="BG154" s="38"/>
      <c r="BH154" s="38"/>
      <c r="BI154" s="38"/>
      <c r="BJ154" s="38"/>
      <c r="BK154" s="38"/>
      <c r="BL154" s="38"/>
      <c r="BM154" s="38"/>
      <c r="BN154" s="38"/>
      <c r="BO154" s="38"/>
      <c r="BP154" s="38"/>
      <c r="BQ154" s="38"/>
      <c r="BR154" s="38"/>
      <c r="BS154" s="38"/>
      <c r="BT154" s="38"/>
      <c r="BU154" s="38"/>
      <c r="BV154" s="38"/>
      <c r="BW154" s="38"/>
      <c r="BX154" s="38"/>
      <c r="BY154" s="38"/>
      <c r="BZ154" s="38"/>
      <c r="CA154" s="140">
        <f t="shared" si="67"/>
        <v>44715</v>
      </c>
      <c r="CB154" s="20" t="s">
        <v>516</v>
      </c>
      <c r="CC154" s="38"/>
      <c r="CD154" s="139">
        <f t="shared" si="68"/>
        <v>44774</v>
      </c>
      <c r="CE154" s="148" t="s">
        <v>225</v>
      </c>
      <c r="CF154" s="38"/>
      <c r="CG154" s="38"/>
      <c r="CH154" s="38"/>
      <c r="CI154" s="38"/>
      <c r="CJ154" s="39"/>
      <c r="CK154" s="40"/>
      <c r="CL154" s="38"/>
      <c r="CM154" s="38"/>
      <c r="CN154" s="38"/>
      <c r="CO154" s="38"/>
      <c r="CP154" s="38"/>
      <c r="CQ154" s="38"/>
      <c r="CR154" s="38"/>
      <c r="CS154" s="38"/>
      <c r="CT154" s="38"/>
      <c r="CU154" s="38"/>
      <c r="CV154" s="38"/>
      <c r="CW154" s="38"/>
      <c r="CX154" s="38"/>
      <c r="CY154" s="38"/>
      <c r="CZ154" s="38"/>
      <c r="DA154" s="140"/>
      <c r="DB154" s="20"/>
    </row>
    <row r="155" spans="41:106" x14ac:dyDescent="0.25">
      <c r="AO155" s="38"/>
      <c r="AP155" s="38"/>
      <c r="AQ155" s="38"/>
      <c r="AR155" s="38"/>
      <c r="AS155" s="38"/>
      <c r="AT155" s="38"/>
      <c r="AU155" s="38"/>
      <c r="AV155" s="38"/>
      <c r="AW155" s="38"/>
      <c r="AX155" s="38"/>
      <c r="AY155" s="38"/>
      <c r="AZ155" s="38"/>
      <c r="BA155" s="38"/>
      <c r="BB155" s="38"/>
      <c r="BC155" s="38"/>
      <c r="BD155" s="38"/>
      <c r="BE155" s="38"/>
      <c r="BF155" s="38"/>
      <c r="BG155" s="38"/>
      <c r="BH155" s="38"/>
      <c r="BI155" s="38"/>
      <c r="BJ155" s="38"/>
      <c r="BK155" s="38"/>
      <c r="BL155" s="38"/>
      <c r="BM155" s="38"/>
      <c r="BN155" s="38"/>
      <c r="BO155" s="38"/>
      <c r="BP155" s="38"/>
      <c r="BQ155" s="38"/>
      <c r="BR155" s="38"/>
      <c r="BS155" s="38"/>
      <c r="BT155" s="38"/>
      <c r="BU155" s="38"/>
      <c r="BV155" s="38"/>
      <c r="BW155" s="38"/>
      <c r="BX155" s="38"/>
      <c r="BY155" s="38"/>
      <c r="BZ155" s="38"/>
      <c r="CA155" s="140">
        <f t="shared" si="67"/>
        <v>44716</v>
      </c>
      <c r="CB155" s="20" t="s">
        <v>517</v>
      </c>
      <c r="CC155" s="38"/>
      <c r="CD155" s="139">
        <f t="shared" si="68"/>
        <v>44775</v>
      </c>
      <c r="CE155" s="148" t="s">
        <v>226</v>
      </c>
      <c r="CF155" s="38"/>
      <c r="CG155" s="38"/>
      <c r="CH155" s="38"/>
      <c r="CI155" s="38"/>
      <c r="CJ155" s="39"/>
      <c r="CK155" s="40"/>
      <c r="CL155" s="38"/>
      <c r="CM155" s="38"/>
      <c r="CN155" s="38"/>
      <c r="CO155" s="38"/>
      <c r="CP155" s="38"/>
      <c r="CQ155" s="38"/>
      <c r="CR155" s="38"/>
      <c r="CS155" s="38"/>
      <c r="CT155" s="38"/>
      <c r="CU155" s="38"/>
      <c r="CV155" s="38"/>
      <c r="CW155" s="38"/>
      <c r="CX155" s="38"/>
      <c r="CY155" s="38"/>
      <c r="CZ155" s="38"/>
      <c r="DA155" s="140"/>
      <c r="DB155" s="20"/>
    </row>
    <row r="156" spans="41:106" x14ac:dyDescent="0.25">
      <c r="AO156" s="38"/>
      <c r="AP156" s="38"/>
      <c r="AQ156" s="38"/>
      <c r="AR156" s="38"/>
      <c r="AS156" s="38"/>
      <c r="AT156" s="38"/>
      <c r="AU156" s="38"/>
      <c r="AV156" s="38"/>
      <c r="AW156" s="38"/>
      <c r="AX156" s="38"/>
      <c r="AY156" s="38"/>
      <c r="AZ156" s="38"/>
      <c r="BA156" s="38"/>
      <c r="BB156" s="38"/>
      <c r="BC156" s="38"/>
      <c r="BD156" s="38"/>
      <c r="BE156" s="38"/>
      <c r="BF156" s="38"/>
      <c r="BG156" s="38"/>
      <c r="BH156" s="38"/>
      <c r="BI156" s="38"/>
      <c r="BJ156" s="38"/>
      <c r="BK156" s="38"/>
      <c r="BL156" s="38"/>
      <c r="BM156" s="38"/>
      <c r="BN156" s="38"/>
      <c r="BO156" s="38"/>
      <c r="BP156" s="38"/>
      <c r="BQ156" s="38"/>
      <c r="BR156" s="38"/>
      <c r="BS156" s="38"/>
      <c r="BT156" s="38"/>
      <c r="BU156" s="38"/>
      <c r="BV156" s="38"/>
      <c r="BW156" s="38"/>
      <c r="BX156" s="38"/>
      <c r="BY156" s="38"/>
      <c r="BZ156" s="38"/>
      <c r="CA156" s="140">
        <f t="shared" si="67"/>
        <v>44717</v>
      </c>
      <c r="CB156" s="20" t="s">
        <v>518</v>
      </c>
      <c r="CC156" s="38"/>
      <c r="CD156" s="139">
        <f t="shared" si="68"/>
        <v>44776</v>
      </c>
      <c r="CE156" s="148" t="s">
        <v>227</v>
      </c>
      <c r="CF156" s="38"/>
      <c r="CG156" s="38"/>
      <c r="CH156" s="38"/>
      <c r="CI156" s="38"/>
      <c r="CJ156" s="39"/>
      <c r="CK156" s="40"/>
      <c r="CL156" s="38"/>
      <c r="CM156" s="38"/>
      <c r="CN156" s="38"/>
      <c r="CO156" s="38"/>
      <c r="CP156" s="38"/>
      <c r="CQ156" s="38"/>
      <c r="CR156" s="38"/>
      <c r="CS156" s="38"/>
      <c r="CT156" s="38"/>
      <c r="CU156" s="38"/>
      <c r="CV156" s="38"/>
      <c r="CW156" s="38"/>
      <c r="CX156" s="38"/>
      <c r="CY156" s="38"/>
      <c r="CZ156" s="38"/>
      <c r="DA156" s="140"/>
      <c r="DB156" s="20"/>
    </row>
    <row r="157" spans="41:106" x14ac:dyDescent="0.25">
      <c r="AO157" s="38"/>
      <c r="AP157" s="38"/>
      <c r="AQ157" s="38"/>
      <c r="AR157" s="38"/>
      <c r="AS157" s="38"/>
      <c r="AT157" s="38"/>
      <c r="AU157" s="38"/>
      <c r="AV157" s="38"/>
      <c r="AW157" s="38"/>
      <c r="AX157" s="38"/>
      <c r="AY157" s="38"/>
      <c r="AZ157" s="38"/>
      <c r="BA157" s="38"/>
      <c r="BB157" s="38"/>
      <c r="BC157" s="38"/>
      <c r="BD157" s="38"/>
      <c r="BE157" s="38"/>
      <c r="BF157" s="38"/>
      <c r="BG157" s="38"/>
      <c r="BH157" s="38"/>
      <c r="BI157" s="38"/>
      <c r="BJ157" s="38"/>
      <c r="BK157" s="38"/>
      <c r="BL157" s="38"/>
      <c r="BM157" s="38"/>
      <c r="BN157" s="38"/>
      <c r="BO157" s="38"/>
      <c r="BP157" s="38"/>
      <c r="BQ157" s="38"/>
      <c r="BR157" s="38"/>
      <c r="BS157" s="38"/>
      <c r="BT157" s="38"/>
      <c r="BU157" s="38"/>
      <c r="BV157" s="38"/>
      <c r="BW157" s="38"/>
      <c r="BX157" s="38"/>
      <c r="BY157" s="38"/>
      <c r="BZ157" s="38"/>
      <c r="CA157" s="140">
        <f t="shared" si="67"/>
        <v>44718</v>
      </c>
      <c r="CB157" s="20" t="s">
        <v>519</v>
      </c>
      <c r="CC157" s="38"/>
      <c r="CD157" s="139">
        <f t="shared" si="68"/>
        <v>44777</v>
      </c>
      <c r="CE157" s="148" t="s">
        <v>371</v>
      </c>
      <c r="CF157" s="38"/>
      <c r="CG157" s="38"/>
      <c r="CH157" s="38"/>
      <c r="CI157" s="38"/>
      <c r="CJ157" s="39"/>
      <c r="CK157" s="40"/>
      <c r="CL157" s="38"/>
      <c r="CM157" s="38"/>
      <c r="CN157" s="38"/>
      <c r="CO157" s="38"/>
      <c r="CP157" s="38"/>
      <c r="CQ157" s="38"/>
      <c r="CR157" s="38"/>
      <c r="CS157" s="38"/>
      <c r="CT157" s="38"/>
      <c r="CU157" s="38"/>
      <c r="CV157" s="38"/>
      <c r="CW157" s="38"/>
      <c r="CX157" s="38"/>
      <c r="CY157" s="38"/>
      <c r="CZ157" s="38"/>
      <c r="DA157" s="140"/>
      <c r="DB157" s="20"/>
    </row>
    <row r="158" spans="41:106" x14ac:dyDescent="0.25">
      <c r="AO158" s="38"/>
      <c r="AP158" s="38"/>
      <c r="AQ158" s="38"/>
      <c r="AR158" s="38"/>
      <c r="AS158" s="38"/>
      <c r="AT158" s="38"/>
      <c r="AU158" s="38"/>
      <c r="AV158" s="38"/>
      <c r="AW158" s="38"/>
      <c r="AX158" s="38"/>
      <c r="AY158" s="38"/>
      <c r="AZ158" s="38"/>
      <c r="BA158" s="38"/>
      <c r="BB158" s="38"/>
      <c r="BC158" s="38"/>
      <c r="BD158" s="38"/>
      <c r="BE158" s="38"/>
      <c r="BF158" s="38"/>
      <c r="BG158" s="38"/>
      <c r="BH158" s="38"/>
      <c r="BI158" s="38"/>
      <c r="BJ158" s="38"/>
      <c r="BK158" s="38"/>
      <c r="BL158" s="38"/>
      <c r="BM158" s="38"/>
      <c r="BN158" s="38"/>
      <c r="BO158" s="38"/>
      <c r="BP158" s="38"/>
      <c r="BQ158" s="38"/>
      <c r="BR158" s="38"/>
      <c r="BS158" s="38"/>
      <c r="BT158" s="38"/>
      <c r="BU158" s="38"/>
      <c r="BV158" s="38"/>
      <c r="BW158" s="38"/>
      <c r="BX158" s="38"/>
      <c r="BY158" s="38"/>
      <c r="BZ158" s="38"/>
      <c r="CA158" s="140">
        <f t="shared" si="67"/>
        <v>44719</v>
      </c>
      <c r="CB158" s="20" t="s">
        <v>520</v>
      </c>
      <c r="CC158" s="38"/>
      <c r="CD158" s="139">
        <f t="shared" si="68"/>
        <v>44778</v>
      </c>
      <c r="CE158" s="148" t="s">
        <v>228</v>
      </c>
      <c r="CF158" s="38"/>
      <c r="CG158" s="38"/>
      <c r="CH158" s="38"/>
      <c r="CI158" s="38"/>
      <c r="CJ158" s="39"/>
      <c r="CK158" s="40"/>
      <c r="CL158" s="38"/>
      <c r="CM158" s="38"/>
      <c r="CN158" s="38"/>
      <c r="CO158" s="38"/>
      <c r="CP158" s="38"/>
      <c r="CQ158" s="38"/>
      <c r="CR158" s="38"/>
      <c r="CS158" s="38"/>
      <c r="CT158" s="38"/>
      <c r="CU158" s="38"/>
      <c r="CV158" s="38"/>
      <c r="CW158" s="38"/>
      <c r="CX158" s="38"/>
      <c r="CY158" s="38"/>
      <c r="CZ158" s="38"/>
      <c r="DA158" s="140"/>
      <c r="DB158" s="20"/>
    </row>
    <row r="159" spans="41:106" x14ac:dyDescent="0.25">
      <c r="AO159" s="38"/>
      <c r="AP159" s="38"/>
      <c r="AQ159" s="38"/>
      <c r="AR159" s="38"/>
      <c r="AS159" s="38"/>
      <c r="AT159" s="38"/>
      <c r="AU159" s="38"/>
      <c r="AV159" s="38"/>
      <c r="AW159" s="38"/>
      <c r="AX159" s="38"/>
      <c r="AY159" s="38"/>
      <c r="AZ159" s="38"/>
      <c r="BA159" s="38"/>
      <c r="BB159" s="38"/>
      <c r="BC159" s="38"/>
      <c r="BD159" s="38"/>
      <c r="BE159" s="38"/>
      <c r="BF159" s="38"/>
      <c r="BG159" s="38"/>
      <c r="BH159" s="38"/>
      <c r="BI159" s="38"/>
      <c r="BJ159" s="38"/>
      <c r="BK159" s="38"/>
      <c r="BL159" s="38"/>
      <c r="BM159" s="38"/>
      <c r="BN159" s="38"/>
      <c r="BO159" s="38"/>
      <c r="BP159" s="38"/>
      <c r="BQ159" s="38"/>
      <c r="BR159" s="38"/>
      <c r="BS159" s="38"/>
      <c r="BT159" s="38"/>
      <c r="BU159" s="38"/>
      <c r="BV159" s="38"/>
      <c r="BW159" s="38"/>
      <c r="BX159" s="38"/>
      <c r="BY159" s="38"/>
      <c r="BZ159" s="38"/>
      <c r="CA159" s="140">
        <f t="shared" si="67"/>
        <v>44720</v>
      </c>
      <c r="CB159" s="20" t="s">
        <v>521</v>
      </c>
      <c r="CC159" s="38"/>
      <c r="CD159" s="139">
        <f t="shared" si="68"/>
        <v>44779</v>
      </c>
      <c r="CE159" s="148" t="s">
        <v>229</v>
      </c>
      <c r="CF159" s="38"/>
      <c r="CG159" s="38"/>
      <c r="CH159" s="38"/>
      <c r="CI159" s="38"/>
      <c r="CJ159" s="39"/>
      <c r="CK159" s="40"/>
      <c r="CL159" s="38"/>
      <c r="CM159" s="38"/>
      <c r="CN159" s="38"/>
      <c r="CO159" s="38"/>
      <c r="CP159" s="38"/>
      <c r="CQ159" s="38"/>
      <c r="CR159" s="38"/>
      <c r="CS159" s="38"/>
      <c r="CT159" s="38"/>
      <c r="CU159" s="38"/>
      <c r="CV159" s="38"/>
      <c r="CW159" s="38"/>
      <c r="CX159" s="38"/>
      <c r="CY159" s="38"/>
      <c r="CZ159" s="38"/>
      <c r="DA159" s="140"/>
      <c r="DB159" s="20"/>
    </row>
    <row r="160" spans="41:106" x14ac:dyDescent="0.25">
      <c r="AO160" s="38"/>
      <c r="AP160" s="38"/>
      <c r="AQ160" s="38"/>
      <c r="AR160" s="38"/>
      <c r="AS160" s="38"/>
      <c r="AT160" s="38"/>
      <c r="AU160" s="38"/>
      <c r="AV160" s="38"/>
      <c r="AW160" s="38"/>
      <c r="AX160" s="38"/>
      <c r="AY160" s="38"/>
      <c r="AZ160" s="38"/>
      <c r="BA160" s="38"/>
      <c r="BB160" s="38"/>
      <c r="BC160" s="38"/>
      <c r="BD160" s="38"/>
      <c r="BE160" s="38"/>
      <c r="BF160" s="38"/>
      <c r="BG160" s="38"/>
      <c r="BH160" s="38"/>
      <c r="BI160" s="38"/>
      <c r="BJ160" s="38"/>
      <c r="BK160" s="38"/>
      <c r="BL160" s="38"/>
      <c r="BM160" s="38"/>
      <c r="BN160" s="38"/>
      <c r="BO160" s="38"/>
      <c r="BP160" s="38"/>
      <c r="BQ160" s="38"/>
      <c r="BR160" s="38"/>
      <c r="BS160" s="38"/>
      <c r="BT160" s="38"/>
      <c r="BU160" s="38"/>
      <c r="BV160" s="38"/>
      <c r="BW160" s="38"/>
      <c r="BX160" s="38"/>
      <c r="BY160" s="38"/>
      <c r="BZ160" s="38"/>
      <c r="CA160" s="140">
        <f t="shared" si="67"/>
        <v>44721</v>
      </c>
      <c r="CB160" s="20" t="s">
        <v>522</v>
      </c>
      <c r="CC160" s="38"/>
      <c r="CD160" s="139">
        <f t="shared" si="68"/>
        <v>44780</v>
      </c>
      <c r="CE160" s="148" t="s">
        <v>230</v>
      </c>
      <c r="CF160" s="38"/>
      <c r="CG160" s="38"/>
      <c r="CH160" s="38"/>
      <c r="CI160" s="38"/>
      <c r="CJ160" s="39"/>
      <c r="CK160" s="40"/>
      <c r="CL160" s="38"/>
      <c r="CM160" s="38"/>
      <c r="CN160" s="38"/>
      <c r="CO160" s="38"/>
      <c r="CP160" s="38"/>
      <c r="CQ160" s="38"/>
      <c r="CR160" s="38"/>
      <c r="CS160" s="38"/>
      <c r="CT160" s="38"/>
      <c r="CU160" s="38"/>
      <c r="CV160" s="38"/>
      <c r="CW160" s="38"/>
      <c r="CX160" s="38"/>
      <c r="CY160" s="38"/>
      <c r="CZ160" s="38"/>
      <c r="DA160" s="140"/>
      <c r="DB160" s="20"/>
    </row>
    <row r="161" spans="41:106" x14ac:dyDescent="0.25">
      <c r="AO161" s="38"/>
      <c r="AP161" s="38"/>
      <c r="AQ161" s="38"/>
      <c r="AR161" s="38"/>
      <c r="AS161" s="38"/>
      <c r="AT161" s="38"/>
      <c r="AU161" s="38"/>
      <c r="AV161" s="38"/>
      <c r="AW161" s="38"/>
      <c r="AX161" s="38"/>
      <c r="AY161" s="38"/>
      <c r="AZ161" s="38"/>
      <c r="BA161" s="38"/>
      <c r="BB161" s="38"/>
      <c r="BC161" s="38"/>
      <c r="BD161" s="38"/>
      <c r="BE161" s="38"/>
      <c r="BF161" s="38"/>
      <c r="BG161" s="38"/>
      <c r="BH161" s="38"/>
      <c r="BI161" s="38"/>
      <c r="BJ161" s="38"/>
      <c r="BK161" s="38"/>
      <c r="BL161" s="38"/>
      <c r="BM161" s="38"/>
      <c r="BN161" s="38"/>
      <c r="BO161" s="38"/>
      <c r="BP161" s="38"/>
      <c r="BQ161" s="38"/>
      <c r="BR161" s="38"/>
      <c r="BS161" s="38"/>
      <c r="BT161" s="38"/>
      <c r="BU161" s="38"/>
      <c r="BV161" s="38"/>
      <c r="BW161" s="38"/>
      <c r="BX161" s="38"/>
      <c r="BY161" s="38"/>
      <c r="BZ161" s="38"/>
      <c r="CA161" s="140">
        <f t="shared" si="67"/>
        <v>44722</v>
      </c>
      <c r="CB161" s="20" t="s">
        <v>523</v>
      </c>
      <c r="CC161" s="38"/>
      <c r="CD161" s="139">
        <f t="shared" si="68"/>
        <v>44781</v>
      </c>
      <c r="CE161" s="148" t="s">
        <v>231</v>
      </c>
      <c r="CF161" s="38"/>
      <c r="CG161" s="38"/>
      <c r="CH161" s="38"/>
      <c r="CI161" s="38"/>
      <c r="CJ161" s="39"/>
      <c r="CK161" s="40"/>
      <c r="CL161" s="38"/>
      <c r="CM161" s="38"/>
      <c r="CN161" s="38"/>
      <c r="CO161" s="38"/>
      <c r="CP161" s="38"/>
      <c r="CQ161" s="38"/>
      <c r="CR161" s="38"/>
      <c r="CS161" s="38"/>
      <c r="CT161" s="38"/>
      <c r="CU161" s="38"/>
      <c r="CV161" s="38"/>
      <c r="CW161" s="38"/>
      <c r="CX161" s="38"/>
      <c r="CY161" s="38"/>
      <c r="CZ161" s="38"/>
      <c r="DA161" s="140"/>
      <c r="DB161" s="20"/>
    </row>
    <row r="162" spans="41:106" x14ac:dyDescent="0.25">
      <c r="AO162" s="38"/>
      <c r="AP162" s="38"/>
      <c r="AQ162" s="38"/>
      <c r="AR162" s="38"/>
      <c r="AS162" s="38"/>
      <c r="AT162" s="38"/>
      <c r="AU162" s="38"/>
      <c r="AV162" s="38"/>
      <c r="AW162" s="38"/>
      <c r="AX162" s="38"/>
      <c r="AY162" s="38"/>
      <c r="AZ162" s="38"/>
      <c r="BA162" s="38"/>
      <c r="BB162" s="38"/>
      <c r="BC162" s="38"/>
      <c r="BD162" s="38"/>
      <c r="BE162" s="38"/>
      <c r="BF162" s="38"/>
      <c r="BG162" s="38"/>
      <c r="BH162" s="38"/>
      <c r="BI162" s="38"/>
      <c r="BJ162" s="38"/>
      <c r="BK162" s="38"/>
      <c r="BL162" s="38"/>
      <c r="BM162" s="38"/>
      <c r="BN162" s="38"/>
      <c r="BO162" s="38"/>
      <c r="BP162" s="38"/>
      <c r="BQ162" s="38"/>
      <c r="BR162" s="38"/>
      <c r="BS162" s="38"/>
      <c r="BT162" s="38"/>
      <c r="BU162" s="38"/>
      <c r="BV162" s="38"/>
      <c r="BW162" s="38"/>
      <c r="BX162" s="38"/>
      <c r="BY162" s="38"/>
      <c r="BZ162" s="38"/>
      <c r="CA162" s="140">
        <f t="shared" si="67"/>
        <v>44723</v>
      </c>
      <c r="CB162" s="20" t="s">
        <v>525</v>
      </c>
      <c r="CC162" s="38"/>
      <c r="CD162" s="139">
        <f t="shared" si="68"/>
        <v>44782</v>
      </c>
      <c r="CE162" s="148" t="s">
        <v>232</v>
      </c>
      <c r="CF162" s="38"/>
      <c r="CG162" s="38"/>
      <c r="CH162" s="38"/>
      <c r="CI162" s="38"/>
      <c r="CJ162" s="39"/>
      <c r="CK162" s="40"/>
      <c r="CL162" s="38"/>
      <c r="CM162" s="38"/>
      <c r="CN162" s="38"/>
      <c r="CO162" s="38"/>
      <c r="CP162" s="38"/>
      <c r="CQ162" s="38"/>
      <c r="CR162" s="38"/>
      <c r="CS162" s="38"/>
      <c r="CT162" s="38"/>
      <c r="CU162" s="38"/>
      <c r="CV162" s="38"/>
      <c r="CW162" s="38"/>
      <c r="CX162" s="38"/>
      <c r="CY162" s="38"/>
      <c r="CZ162" s="38"/>
      <c r="DA162" s="140"/>
      <c r="DB162" s="20"/>
    </row>
    <row r="163" spans="41:106" x14ac:dyDescent="0.25">
      <c r="AO163" s="38"/>
      <c r="AP163" s="38"/>
      <c r="AQ163" s="38"/>
      <c r="AR163" s="38"/>
      <c r="AS163" s="38"/>
      <c r="AT163" s="38"/>
      <c r="AU163" s="38"/>
      <c r="AV163" s="38"/>
      <c r="AW163" s="38"/>
      <c r="AX163" s="38"/>
      <c r="AY163" s="38"/>
      <c r="AZ163" s="38"/>
      <c r="BA163" s="38"/>
      <c r="BB163" s="38"/>
      <c r="BC163" s="38"/>
      <c r="BD163" s="38"/>
      <c r="BE163" s="38"/>
      <c r="BF163" s="38"/>
      <c r="BG163" s="38"/>
      <c r="BH163" s="38"/>
      <c r="BI163" s="38"/>
      <c r="BJ163" s="38"/>
      <c r="BK163" s="38"/>
      <c r="BL163" s="38"/>
      <c r="BM163" s="38"/>
      <c r="BN163" s="38"/>
      <c r="BO163" s="38"/>
      <c r="BP163" s="38"/>
      <c r="BQ163" s="38"/>
      <c r="BR163" s="38"/>
      <c r="BS163" s="38"/>
      <c r="BT163" s="38"/>
      <c r="BU163" s="38"/>
      <c r="BV163" s="38"/>
      <c r="BW163" s="38"/>
      <c r="BX163" s="38"/>
      <c r="BY163" s="38"/>
      <c r="BZ163" s="38"/>
      <c r="CA163" s="140">
        <f t="shared" si="67"/>
        <v>44724</v>
      </c>
      <c r="CB163" s="20" t="s">
        <v>526</v>
      </c>
      <c r="CC163" s="38"/>
      <c r="CD163" s="139">
        <f t="shared" si="68"/>
        <v>44783</v>
      </c>
      <c r="CE163" s="148" t="s">
        <v>233</v>
      </c>
      <c r="CF163" s="38"/>
      <c r="CG163" s="38"/>
      <c r="CH163" s="38"/>
      <c r="CI163" s="38"/>
      <c r="CJ163" s="39"/>
      <c r="CK163" s="40"/>
      <c r="CL163" s="38"/>
      <c r="CM163" s="38"/>
      <c r="CN163" s="38"/>
      <c r="CO163" s="38"/>
      <c r="CP163" s="38"/>
      <c r="CQ163" s="38"/>
      <c r="CR163" s="38"/>
      <c r="CS163" s="38"/>
      <c r="CT163" s="38"/>
      <c r="CU163" s="38"/>
      <c r="CV163" s="38"/>
      <c r="CW163" s="38"/>
      <c r="CX163" s="38"/>
      <c r="CY163" s="38"/>
      <c r="CZ163" s="38"/>
      <c r="DA163" s="140"/>
      <c r="DB163" s="20"/>
    </row>
    <row r="164" spans="41:106" x14ac:dyDescent="0.25">
      <c r="AO164" s="38"/>
      <c r="AP164" s="38"/>
      <c r="AQ164" s="38"/>
      <c r="AR164" s="38"/>
      <c r="AS164" s="38"/>
      <c r="AT164" s="38"/>
      <c r="AU164" s="38"/>
      <c r="AV164" s="38"/>
      <c r="AW164" s="38"/>
      <c r="AX164" s="38"/>
      <c r="AY164" s="38"/>
      <c r="AZ164" s="38"/>
      <c r="BA164" s="38"/>
      <c r="BB164" s="38"/>
      <c r="BC164" s="38"/>
      <c r="BD164" s="38"/>
      <c r="BE164" s="38"/>
      <c r="BF164" s="38"/>
      <c r="BG164" s="38"/>
      <c r="BH164" s="38"/>
      <c r="BI164" s="38"/>
      <c r="BJ164" s="38"/>
      <c r="BK164" s="38"/>
      <c r="BL164" s="38"/>
      <c r="BM164" s="38"/>
      <c r="BN164" s="38"/>
      <c r="BO164" s="38"/>
      <c r="BP164" s="38"/>
      <c r="BQ164" s="38"/>
      <c r="BR164" s="38"/>
      <c r="BS164" s="38"/>
      <c r="BT164" s="38"/>
      <c r="BU164" s="38"/>
      <c r="BV164" s="38"/>
      <c r="BW164" s="38"/>
      <c r="BX164" s="38"/>
      <c r="BY164" s="38"/>
      <c r="BZ164" s="38"/>
      <c r="CA164" s="140">
        <f t="shared" si="67"/>
        <v>44725</v>
      </c>
      <c r="CB164" s="20" t="s">
        <v>527</v>
      </c>
      <c r="CC164" s="38"/>
      <c r="CD164" s="139">
        <f t="shared" si="68"/>
        <v>44784</v>
      </c>
      <c r="CE164" s="148" t="s">
        <v>234</v>
      </c>
      <c r="CF164" s="38"/>
      <c r="CG164" s="38"/>
      <c r="CH164" s="38"/>
      <c r="CI164" s="38"/>
      <c r="CJ164" s="39"/>
      <c r="CK164" s="40"/>
      <c r="CL164" s="38"/>
      <c r="CM164" s="38"/>
      <c r="CN164" s="38"/>
      <c r="CO164" s="38"/>
      <c r="CP164" s="38"/>
      <c r="CQ164" s="38"/>
      <c r="CR164" s="38"/>
      <c r="CS164" s="38"/>
      <c r="CT164" s="38"/>
      <c r="CU164" s="38"/>
      <c r="CV164" s="38"/>
      <c r="CW164" s="38"/>
      <c r="CX164" s="38"/>
      <c r="CY164" s="38"/>
      <c r="CZ164" s="38"/>
      <c r="DA164" s="140"/>
      <c r="DB164" s="20"/>
    </row>
    <row r="165" spans="41:106" x14ac:dyDescent="0.25">
      <c r="AO165" s="38"/>
      <c r="AP165" s="38"/>
      <c r="AQ165" s="38"/>
      <c r="AR165" s="38"/>
      <c r="AS165" s="38"/>
      <c r="AT165" s="38"/>
      <c r="AU165" s="38"/>
      <c r="AV165" s="38"/>
      <c r="AW165" s="38"/>
      <c r="AX165" s="38"/>
      <c r="AY165" s="38"/>
      <c r="AZ165" s="38"/>
      <c r="BA165" s="38"/>
      <c r="BB165" s="38"/>
      <c r="BC165" s="38"/>
      <c r="BD165" s="38"/>
      <c r="BE165" s="38"/>
      <c r="BF165" s="38"/>
      <c r="BG165" s="38"/>
      <c r="BH165" s="38"/>
      <c r="BI165" s="38"/>
      <c r="BJ165" s="38"/>
      <c r="BK165" s="38"/>
      <c r="BL165" s="38"/>
      <c r="BM165" s="38"/>
      <c r="BN165" s="38"/>
      <c r="BO165" s="38"/>
      <c r="BP165" s="38"/>
      <c r="BQ165" s="38"/>
      <c r="BR165" s="38"/>
      <c r="BS165" s="38"/>
      <c r="BT165" s="38"/>
      <c r="BU165" s="38"/>
      <c r="BV165" s="38"/>
      <c r="BW165" s="38"/>
      <c r="BX165" s="38"/>
      <c r="BY165" s="38"/>
      <c r="BZ165" s="38"/>
      <c r="CA165" s="140">
        <f t="shared" si="67"/>
        <v>44726</v>
      </c>
      <c r="CB165" s="20" t="s">
        <v>528</v>
      </c>
      <c r="CC165" s="38"/>
      <c r="CD165" s="139">
        <f t="shared" si="68"/>
        <v>44785</v>
      </c>
      <c r="CE165" s="148" t="s">
        <v>235</v>
      </c>
      <c r="CF165" s="38"/>
      <c r="CG165" s="38"/>
      <c r="CH165" s="38"/>
      <c r="CI165" s="38"/>
      <c r="CJ165" s="39"/>
      <c r="CK165" s="40"/>
      <c r="CL165" s="38"/>
      <c r="CM165" s="38"/>
      <c r="CN165" s="38"/>
      <c r="CO165" s="38"/>
      <c r="CP165" s="38"/>
      <c r="CQ165" s="38"/>
      <c r="CR165" s="38"/>
      <c r="CS165" s="38"/>
      <c r="CT165" s="38"/>
      <c r="CU165" s="38"/>
      <c r="CV165" s="38"/>
      <c r="CW165" s="38"/>
      <c r="CX165" s="38"/>
      <c r="CY165" s="38"/>
      <c r="CZ165" s="38"/>
      <c r="DA165" s="140"/>
      <c r="DB165" s="20"/>
    </row>
    <row r="166" spans="41:106" x14ac:dyDescent="0.25">
      <c r="AO166" s="38"/>
      <c r="AP166" s="38"/>
      <c r="AQ166" s="38"/>
      <c r="AR166" s="38"/>
      <c r="AS166" s="38"/>
      <c r="AT166" s="38"/>
      <c r="AU166" s="38"/>
      <c r="AV166" s="38"/>
      <c r="AW166" s="38"/>
      <c r="AX166" s="38"/>
      <c r="AY166" s="38"/>
      <c r="AZ166" s="38"/>
      <c r="BA166" s="38"/>
      <c r="BB166" s="38"/>
      <c r="BC166" s="38"/>
      <c r="BD166" s="38"/>
      <c r="BE166" s="38"/>
      <c r="BF166" s="38"/>
      <c r="BG166" s="38"/>
      <c r="BH166" s="38"/>
      <c r="BI166" s="38"/>
      <c r="BJ166" s="38"/>
      <c r="BK166" s="38"/>
      <c r="BL166" s="38"/>
      <c r="BM166" s="38"/>
      <c r="BN166" s="38"/>
      <c r="BO166" s="38"/>
      <c r="BP166" s="38"/>
      <c r="BQ166" s="38"/>
      <c r="BR166" s="38"/>
      <c r="BS166" s="38"/>
      <c r="BT166" s="38"/>
      <c r="BU166" s="38"/>
      <c r="BV166" s="38"/>
      <c r="BW166" s="38"/>
      <c r="BX166" s="38"/>
      <c r="BY166" s="38"/>
      <c r="BZ166" s="38"/>
      <c r="CA166" s="140">
        <f t="shared" si="67"/>
        <v>44727</v>
      </c>
      <c r="CB166" s="20" t="s">
        <v>529</v>
      </c>
      <c r="CC166" s="38"/>
      <c r="CD166" s="139">
        <f t="shared" si="68"/>
        <v>44786</v>
      </c>
      <c r="CE166" s="148" t="s">
        <v>236</v>
      </c>
      <c r="CF166" s="38"/>
      <c r="CG166" s="38"/>
      <c r="CH166" s="38"/>
      <c r="CI166" s="38"/>
      <c r="CJ166" s="39"/>
      <c r="CK166" s="40"/>
      <c r="CL166" s="38"/>
      <c r="CM166" s="38"/>
      <c r="CN166" s="38"/>
      <c r="CO166" s="38"/>
      <c r="CP166" s="38"/>
      <c r="CQ166" s="38"/>
      <c r="CR166" s="38"/>
      <c r="CS166" s="38"/>
      <c r="CT166" s="38"/>
      <c r="CU166" s="38"/>
      <c r="CV166" s="38"/>
      <c r="CW166" s="38"/>
      <c r="CX166" s="38"/>
      <c r="CY166" s="38"/>
      <c r="CZ166" s="38"/>
      <c r="DA166" s="140"/>
      <c r="DB166" s="20"/>
    </row>
    <row r="167" spans="41:106" x14ac:dyDescent="0.25">
      <c r="AO167" s="38"/>
      <c r="AP167" s="38"/>
      <c r="AQ167" s="38"/>
      <c r="AR167" s="38"/>
      <c r="AS167" s="38"/>
      <c r="AT167" s="38"/>
      <c r="AU167" s="38"/>
      <c r="AV167" s="38"/>
      <c r="AW167" s="38"/>
      <c r="AX167" s="38"/>
      <c r="AY167" s="38"/>
      <c r="AZ167" s="38"/>
      <c r="BA167" s="38"/>
      <c r="BB167" s="38"/>
      <c r="BC167" s="38"/>
      <c r="BD167" s="38"/>
      <c r="BE167" s="38"/>
      <c r="BF167" s="38"/>
      <c r="BG167" s="38"/>
      <c r="BH167" s="38"/>
      <c r="BI167" s="38"/>
      <c r="BJ167" s="38"/>
      <c r="BK167" s="38"/>
      <c r="BL167" s="38"/>
      <c r="BM167" s="38"/>
      <c r="BN167" s="38"/>
      <c r="BO167" s="38"/>
      <c r="BP167" s="38"/>
      <c r="BQ167" s="38"/>
      <c r="BR167" s="38"/>
      <c r="BS167" s="38"/>
      <c r="BT167" s="38"/>
      <c r="BU167" s="38"/>
      <c r="BV167" s="38"/>
      <c r="BW167" s="38"/>
      <c r="BX167" s="38"/>
      <c r="BY167" s="38"/>
      <c r="BZ167" s="38"/>
      <c r="CA167" s="140">
        <f t="shared" si="67"/>
        <v>44728</v>
      </c>
      <c r="CB167" s="20" t="s">
        <v>530</v>
      </c>
      <c r="CC167" s="38"/>
      <c r="CD167" s="139">
        <f t="shared" si="68"/>
        <v>44787</v>
      </c>
      <c r="CE167" s="148" t="s">
        <v>237</v>
      </c>
      <c r="CF167" s="38"/>
      <c r="CG167" s="38"/>
      <c r="CH167" s="38"/>
      <c r="CI167" s="38"/>
      <c r="CJ167" s="39"/>
      <c r="CK167" s="40"/>
      <c r="CL167" s="38"/>
      <c r="CM167" s="38"/>
      <c r="CN167" s="38"/>
      <c r="CO167" s="38"/>
      <c r="CP167" s="38"/>
      <c r="CQ167" s="38"/>
      <c r="CR167" s="38"/>
      <c r="CS167" s="38"/>
      <c r="CT167" s="38"/>
      <c r="CU167" s="38"/>
      <c r="CV167" s="38"/>
      <c r="CW167" s="38"/>
      <c r="CX167" s="38"/>
      <c r="CY167" s="38"/>
      <c r="CZ167" s="38"/>
      <c r="DA167" s="140"/>
      <c r="DB167" s="20"/>
    </row>
    <row r="168" spans="41:106" x14ac:dyDescent="0.25">
      <c r="AO168" s="38"/>
      <c r="AP168" s="38"/>
      <c r="AQ168" s="38"/>
      <c r="AR168" s="38"/>
      <c r="AS168" s="38"/>
      <c r="AT168" s="38"/>
      <c r="AU168" s="38"/>
      <c r="AV168" s="38"/>
      <c r="AW168" s="38"/>
      <c r="AX168" s="38"/>
      <c r="AY168" s="38"/>
      <c r="AZ168" s="38"/>
      <c r="BA168" s="38"/>
      <c r="BB168" s="38"/>
      <c r="BC168" s="38"/>
      <c r="BD168" s="38"/>
      <c r="BE168" s="38"/>
      <c r="BF168" s="38"/>
      <c r="BG168" s="38"/>
      <c r="BH168" s="38"/>
      <c r="BI168" s="38"/>
      <c r="BJ168" s="38"/>
      <c r="BK168" s="38"/>
      <c r="BL168" s="38"/>
      <c r="BM168" s="38"/>
      <c r="BN168" s="38"/>
      <c r="BO168" s="38"/>
      <c r="BP168" s="38"/>
      <c r="BQ168" s="38"/>
      <c r="BR168" s="38"/>
      <c r="BS168" s="38"/>
      <c r="BT168" s="38"/>
      <c r="BU168" s="38"/>
      <c r="BV168" s="38"/>
      <c r="BW168" s="38"/>
      <c r="BX168" s="38"/>
      <c r="BY168" s="38"/>
      <c r="BZ168" s="38"/>
      <c r="CA168" s="140">
        <f t="shared" si="67"/>
        <v>44729</v>
      </c>
      <c r="CB168" s="20" t="s">
        <v>531</v>
      </c>
      <c r="CC168" s="38"/>
      <c r="CD168" s="139">
        <f t="shared" si="68"/>
        <v>44788</v>
      </c>
      <c r="CE168" s="148" t="s">
        <v>238</v>
      </c>
      <c r="CF168" s="38"/>
      <c r="CG168" s="38"/>
      <c r="CH168" s="38"/>
      <c r="CI168" s="38"/>
      <c r="CJ168" s="39"/>
      <c r="CK168" s="40"/>
      <c r="CL168" s="38"/>
      <c r="CM168" s="38"/>
      <c r="CN168" s="38"/>
      <c r="CO168" s="38"/>
      <c r="CP168" s="38"/>
      <c r="CQ168" s="38"/>
      <c r="CR168" s="38"/>
      <c r="CS168" s="38"/>
      <c r="CT168" s="38"/>
      <c r="CU168" s="38"/>
      <c r="CV168" s="38"/>
      <c r="CW168" s="38"/>
      <c r="CX168" s="38"/>
      <c r="CY168" s="38"/>
      <c r="CZ168" s="38"/>
      <c r="DA168" s="140"/>
      <c r="DB168" s="20"/>
    </row>
    <row r="169" spans="41:106" x14ac:dyDescent="0.25">
      <c r="AO169" s="38"/>
      <c r="AP169" s="38"/>
      <c r="AQ169" s="38"/>
      <c r="AR169" s="38"/>
      <c r="AS169" s="38"/>
      <c r="AT169" s="38"/>
      <c r="AU169" s="38"/>
      <c r="AV169" s="38"/>
      <c r="AW169" s="38"/>
      <c r="AX169" s="38"/>
      <c r="AY169" s="38"/>
      <c r="AZ169" s="38"/>
      <c r="BA169" s="38"/>
      <c r="BB169" s="38"/>
      <c r="BC169" s="38"/>
      <c r="BD169" s="38"/>
      <c r="BE169" s="38"/>
      <c r="BF169" s="38"/>
      <c r="BG169" s="38"/>
      <c r="BH169" s="38"/>
      <c r="BI169" s="38"/>
      <c r="BJ169" s="38"/>
      <c r="BK169" s="38"/>
      <c r="BL169" s="38"/>
      <c r="BM169" s="38"/>
      <c r="BN169" s="38"/>
      <c r="BO169" s="38"/>
      <c r="BP169" s="38"/>
      <c r="BQ169" s="38"/>
      <c r="BR169" s="38"/>
      <c r="BS169" s="38"/>
      <c r="BT169" s="38"/>
      <c r="BU169" s="38"/>
      <c r="BV169" s="38"/>
      <c r="BW169" s="38"/>
      <c r="BX169" s="38"/>
      <c r="BY169" s="38"/>
      <c r="BZ169" s="38"/>
      <c r="CA169" s="140">
        <f t="shared" si="67"/>
        <v>44730</v>
      </c>
      <c r="CB169" s="20" t="s">
        <v>532</v>
      </c>
      <c r="CC169" s="38"/>
      <c r="CD169" s="139">
        <f t="shared" si="68"/>
        <v>44789</v>
      </c>
      <c r="CE169" s="148" t="s">
        <v>239</v>
      </c>
      <c r="CF169" s="38"/>
      <c r="CG169" s="38"/>
      <c r="CH169" s="38"/>
      <c r="CI169" s="38"/>
      <c r="CJ169" s="39"/>
      <c r="CK169" s="40"/>
      <c r="CL169" s="38"/>
      <c r="CM169" s="38"/>
      <c r="CN169" s="38"/>
      <c r="CO169" s="38"/>
      <c r="CP169" s="38"/>
      <c r="CQ169" s="38"/>
      <c r="CR169" s="38"/>
      <c r="CS169" s="38"/>
      <c r="CT169" s="38"/>
      <c r="CU169" s="38"/>
      <c r="CV169" s="38"/>
      <c r="CW169" s="38"/>
      <c r="CX169" s="38"/>
      <c r="CY169" s="38"/>
      <c r="CZ169" s="38"/>
      <c r="DA169" s="140"/>
      <c r="DB169" s="20"/>
    </row>
    <row r="170" spans="41:106" x14ac:dyDescent="0.25">
      <c r="AO170" s="38"/>
      <c r="AP170" s="38"/>
      <c r="AQ170" s="38"/>
      <c r="AR170" s="38"/>
      <c r="AS170" s="38"/>
      <c r="AT170" s="38"/>
      <c r="AU170" s="38"/>
      <c r="AV170" s="38"/>
      <c r="AW170" s="38"/>
      <c r="AX170" s="38"/>
      <c r="AY170" s="38"/>
      <c r="AZ170" s="38"/>
      <c r="BA170" s="38"/>
      <c r="BB170" s="38"/>
      <c r="BC170" s="38"/>
      <c r="BD170" s="38"/>
      <c r="BE170" s="38"/>
      <c r="BF170" s="38"/>
      <c r="BG170" s="38"/>
      <c r="BH170" s="38"/>
      <c r="BI170" s="38"/>
      <c r="BJ170" s="38"/>
      <c r="BK170" s="38"/>
      <c r="BL170" s="38"/>
      <c r="BM170" s="38"/>
      <c r="BN170" s="38"/>
      <c r="BO170" s="38"/>
      <c r="BP170" s="38"/>
      <c r="BQ170" s="38"/>
      <c r="BR170" s="38"/>
      <c r="BS170" s="38"/>
      <c r="BT170" s="38"/>
      <c r="BU170" s="38"/>
      <c r="BV170" s="38"/>
      <c r="BW170" s="38"/>
      <c r="BX170" s="38"/>
      <c r="BY170" s="38"/>
      <c r="BZ170" s="38"/>
      <c r="CA170" s="140">
        <f t="shared" si="67"/>
        <v>44731</v>
      </c>
      <c r="CB170" s="20" t="s">
        <v>533</v>
      </c>
      <c r="CC170" s="38"/>
      <c r="CD170" s="139">
        <f t="shared" si="68"/>
        <v>44790</v>
      </c>
      <c r="CE170" s="148" t="s">
        <v>240</v>
      </c>
      <c r="CF170" s="38"/>
      <c r="CG170" s="38"/>
      <c r="CH170" s="38"/>
      <c r="CI170" s="38"/>
      <c r="CJ170" s="39"/>
      <c r="CK170" s="40"/>
      <c r="CL170" s="38"/>
      <c r="CM170" s="38"/>
      <c r="CN170" s="38"/>
      <c r="CO170" s="38"/>
      <c r="CP170" s="38"/>
      <c r="CQ170" s="38"/>
      <c r="CR170" s="38"/>
      <c r="CS170" s="38"/>
      <c r="CT170" s="38"/>
      <c r="CU170" s="38"/>
      <c r="CV170" s="38"/>
      <c r="CW170" s="38"/>
      <c r="CX170" s="38"/>
      <c r="CY170" s="38"/>
      <c r="CZ170" s="38"/>
      <c r="DA170" s="140"/>
      <c r="DB170" s="20"/>
    </row>
    <row r="171" spans="41:106" x14ac:dyDescent="0.25">
      <c r="AO171" s="38"/>
      <c r="AP171" s="38"/>
      <c r="AQ171" s="38"/>
      <c r="AR171" s="38"/>
      <c r="AS171" s="38"/>
      <c r="AT171" s="38"/>
      <c r="AU171" s="38"/>
      <c r="AV171" s="38"/>
      <c r="AW171" s="38"/>
      <c r="AX171" s="38"/>
      <c r="AY171" s="38"/>
      <c r="AZ171" s="38"/>
      <c r="BA171" s="38"/>
      <c r="BB171" s="38"/>
      <c r="BC171" s="38"/>
      <c r="BD171" s="38"/>
      <c r="BE171" s="38"/>
      <c r="BF171" s="38"/>
      <c r="BG171" s="38"/>
      <c r="BH171" s="38"/>
      <c r="BI171" s="38"/>
      <c r="BJ171" s="38"/>
      <c r="BK171" s="38"/>
      <c r="BL171" s="38"/>
      <c r="BM171" s="38"/>
      <c r="BN171" s="38"/>
      <c r="BO171" s="38"/>
      <c r="BP171" s="38"/>
      <c r="BQ171" s="38"/>
      <c r="BR171" s="38"/>
      <c r="BS171" s="38"/>
      <c r="BT171" s="38"/>
      <c r="BU171" s="38"/>
      <c r="BV171" s="38"/>
      <c r="BW171" s="38"/>
      <c r="BX171" s="38"/>
      <c r="BY171" s="38"/>
      <c r="BZ171" s="38"/>
      <c r="CA171" s="140">
        <f t="shared" si="67"/>
        <v>44732</v>
      </c>
      <c r="CB171" s="20" t="s">
        <v>534</v>
      </c>
      <c r="CC171" s="38"/>
      <c r="CD171" s="139">
        <f t="shared" si="68"/>
        <v>44791</v>
      </c>
      <c r="CE171" s="148" t="s">
        <v>241</v>
      </c>
      <c r="CF171" s="38"/>
      <c r="CG171" s="38"/>
      <c r="CH171" s="38"/>
      <c r="CI171" s="38"/>
      <c r="CJ171" s="39"/>
      <c r="CK171" s="40"/>
      <c r="CL171" s="38"/>
      <c r="CM171" s="38"/>
      <c r="CN171" s="38"/>
      <c r="CO171" s="38"/>
      <c r="CP171" s="38"/>
      <c r="CQ171" s="38"/>
      <c r="CR171" s="38"/>
      <c r="CS171" s="38"/>
      <c r="CT171" s="38"/>
      <c r="CU171" s="38"/>
      <c r="CV171" s="38"/>
      <c r="CW171" s="38"/>
      <c r="CX171" s="38"/>
      <c r="CY171" s="38"/>
      <c r="CZ171" s="38"/>
      <c r="DA171" s="140"/>
      <c r="DB171" s="20"/>
    </row>
    <row r="172" spans="41:106" x14ac:dyDescent="0.25">
      <c r="AO172" s="38"/>
      <c r="AP172" s="38"/>
      <c r="AQ172" s="38"/>
      <c r="AR172" s="38"/>
      <c r="AS172" s="38"/>
      <c r="AT172" s="38"/>
      <c r="AU172" s="38"/>
      <c r="AV172" s="38"/>
      <c r="AW172" s="38"/>
      <c r="AX172" s="38"/>
      <c r="AY172" s="38"/>
      <c r="AZ172" s="38"/>
      <c r="BA172" s="38"/>
      <c r="BB172" s="38"/>
      <c r="BC172" s="38"/>
      <c r="BD172" s="38"/>
      <c r="BE172" s="38"/>
      <c r="BF172" s="38"/>
      <c r="BG172" s="38"/>
      <c r="BH172" s="38"/>
      <c r="BI172" s="38"/>
      <c r="BJ172" s="38"/>
      <c r="BK172" s="38"/>
      <c r="BL172" s="38"/>
      <c r="BM172" s="38"/>
      <c r="BN172" s="38"/>
      <c r="BO172" s="38"/>
      <c r="BP172" s="38"/>
      <c r="BQ172" s="38"/>
      <c r="BR172" s="38"/>
      <c r="BS172" s="38"/>
      <c r="BT172" s="38"/>
      <c r="BU172" s="38"/>
      <c r="BV172" s="38"/>
      <c r="BW172" s="38"/>
      <c r="BX172" s="38"/>
      <c r="BY172" s="38"/>
      <c r="BZ172" s="38"/>
      <c r="CA172" s="140">
        <f t="shared" si="67"/>
        <v>44733</v>
      </c>
      <c r="CB172" s="20" t="s">
        <v>535</v>
      </c>
      <c r="CC172" s="38"/>
      <c r="CD172" s="139">
        <f t="shared" si="68"/>
        <v>44792</v>
      </c>
      <c r="CE172" s="148" t="s">
        <v>242</v>
      </c>
      <c r="CF172" s="38"/>
      <c r="CG172" s="38"/>
      <c r="CH172" s="38"/>
      <c r="CI172" s="38"/>
      <c r="CJ172" s="39"/>
      <c r="CK172" s="40"/>
      <c r="CL172" s="38"/>
      <c r="CM172" s="38"/>
      <c r="CN172" s="38"/>
      <c r="CO172" s="38"/>
      <c r="CP172" s="38"/>
      <c r="CQ172" s="38"/>
      <c r="CR172" s="38"/>
      <c r="CS172" s="38"/>
      <c r="CT172" s="38"/>
      <c r="CU172" s="38"/>
      <c r="CV172" s="38"/>
      <c r="CW172" s="38"/>
      <c r="CX172" s="38"/>
      <c r="CY172" s="38"/>
      <c r="CZ172" s="38"/>
      <c r="DA172" s="140"/>
      <c r="DB172" s="20"/>
    </row>
    <row r="173" spans="41:106" x14ac:dyDescent="0.25">
      <c r="AO173" s="38"/>
      <c r="AP173" s="38"/>
      <c r="AQ173" s="38"/>
      <c r="AR173" s="38"/>
      <c r="AS173" s="38"/>
      <c r="AT173" s="38"/>
      <c r="AU173" s="38"/>
      <c r="AV173" s="38"/>
      <c r="AW173" s="38"/>
      <c r="AX173" s="38"/>
      <c r="AY173" s="38"/>
      <c r="AZ173" s="38"/>
      <c r="BA173" s="38"/>
      <c r="BB173" s="38"/>
      <c r="BC173" s="38"/>
      <c r="BD173" s="38"/>
      <c r="BE173" s="38"/>
      <c r="BF173" s="38"/>
      <c r="BG173" s="38"/>
      <c r="BH173" s="38"/>
      <c r="BI173" s="38"/>
      <c r="BJ173" s="38"/>
      <c r="BK173" s="38"/>
      <c r="BL173" s="38"/>
      <c r="BM173" s="38"/>
      <c r="BN173" s="38"/>
      <c r="BO173" s="38"/>
      <c r="BP173" s="38"/>
      <c r="BQ173" s="38"/>
      <c r="BR173" s="38"/>
      <c r="BS173" s="38"/>
      <c r="BT173" s="38"/>
      <c r="BU173" s="38"/>
      <c r="BV173" s="38"/>
      <c r="BW173" s="38"/>
      <c r="BX173" s="38"/>
      <c r="BY173" s="38"/>
      <c r="BZ173" s="38"/>
      <c r="CA173" s="140">
        <f t="shared" si="67"/>
        <v>44734</v>
      </c>
      <c r="CB173" s="20" t="s">
        <v>536</v>
      </c>
      <c r="CC173" s="38"/>
      <c r="CD173" s="139">
        <f t="shared" si="68"/>
        <v>44793</v>
      </c>
      <c r="CE173" s="148" t="s">
        <v>243</v>
      </c>
      <c r="CF173" s="38"/>
      <c r="CG173" s="38"/>
      <c r="CH173" s="38"/>
      <c r="CI173" s="38"/>
      <c r="CJ173" s="39"/>
      <c r="CK173" s="40"/>
      <c r="CL173" s="38"/>
      <c r="CM173" s="38"/>
      <c r="CN173" s="38"/>
      <c r="CO173" s="38"/>
      <c r="CP173" s="38"/>
      <c r="CQ173" s="38"/>
      <c r="CR173" s="38"/>
      <c r="CS173" s="38"/>
      <c r="CT173" s="38"/>
      <c r="CU173" s="38"/>
      <c r="CV173" s="38"/>
      <c r="CW173" s="38"/>
      <c r="CX173" s="38"/>
      <c r="CY173" s="38"/>
      <c r="CZ173" s="38"/>
      <c r="DA173" s="140"/>
      <c r="DB173" s="20"/>
    </row>
    <row r="174" spans="41:106" x14ac:dyDescent="0.25">
      <c r="AO174" s="38"/>
      <c r="AP174" s="38"/>
      <c r="AQ174" s="38"/>
      <c r="AR174" s="38"/>
      <c r="AS174" s="38"/>
      <c r="AT174" s="38"/>
      <c r="AU174" s="38"/>
      <c r="AV174" s="38"/>
      <c r="AW174" s="38"/>
      <c r="AX174" s="38"/>
      <c r="AY174" s="38"/>
      <c r="AZ174" s="38"/>
      <c r="BA174" s="38"/>
      <c r="BB174" s="38"/>
      <c r="BC174" s="38"/>
      <c r="BD174" s="38"/>
      <c r="BE174" s="38"/>
      <c r="BF174" s="38"/>
      <c r="BG174" s="38"/>
      <c r="BH174" s="38"/>
      <c r="BI174" s="38"/>
      <c r="BJ174" s="38"/>
      <c r="BK174" s="38"/>
      <c r="BL174" s="38"/>
      <c r="BM174" s="38"/>
      <c r="BN174" s="38"/>
      <c r="BO174" s="38"/>
      <c r="BP174" s="38"/>
      <c r="BQ174" s="38"/>
      <c r="BR174" s="38"/>
      <c r="BS174" s="38"/>
      <c r="BT174" s="38"/>
      <c r="BU174" s="38"/>
      <c r="BV174" s="38"/>
      <c r="BW174" s="38"/>
      <c r="BX174" s="38"/>
      <c r="BY174" s="38"/>
      <c r="BZ174" s="38"/>
      <c r="CA174" s="140">
        <f t="shared" si="67"/>
        <v>44735</v>
      </c>
      <c r="CB174" s="20" t="s">
        <v>537</v>
      </c>
      <c r="CC174" s="38"/>
      <c r="CD174" s="139">
        <f t="shared" si="68"/>
        <v>44794</v>
      </c>
      <c r="CE174" s="148" t="s">
        <v>244</v>
      </c>
      <c r="CF174" s="38"/>
      <c r="CG174" s="38"/>
      <c r="CH174" s="38"/>
      <c r="CI174" s="38"/>
      <c r="CJ174" s="39"/>
      <c r="CK174" s="40"/>
      <c r="CL174" s="38"/>
      <c r="CM174" s="38"/>
      <c r="CN174" s="38"/>
      <c r="CO174" s="38"/>
      <c r="CP174" s="38"/>
      <c r="CQ174" s="38"/>
      <c r="CR174" s="38"/>
      <c r="CS174" s="38"/>
      <c r="CT174" s="38"/>
      <c r="CU174" s="38"/>
      <c r="CV174" s="38"/>
      <c r="CW174" s="38"/>
      <c r="CX174" s="38"/>
      <c r="CY174" s="38"/>
      <c r="CZ174" s="38"/>
      <c r="DA174" s="140"/>
      <c r="DB174" s="20"/>
    </row>
    <row r="175" spans="41:106" x14ac:dyDescent="0.25">
      <c r="AO175" s="38"/>
      <c r="AP175" s="38"/>
      <c r="AQ175" s="38"/>
      <c r="AR175" s="38"/>
      <c r="AS175" s="38"/>
      <c r="AT175" s="38"/>
      <c r="AU175" s="38"/>
      <c r="AV175" s="38"/>
      <c r="AW175" s="38"/>
      <c r="AX175" s="38"/>
      <c r="AY175" s="38"/>
      <c r="AZ175" s="38"/>
      <c r="BA175" s="38"/>
      <c r="BB175" s="38"/>
      <c r="BC175" s="38"/>
      <c r="BD175" s="38"/>
      <c r="BE175" s="38"/>
      <c r="BF175" s="38"/>
      <c r="BG175" s="38"/>
      <c r="BH175" s="38"/>
      <c r="BI175" s="38"/>
      <c r="BJ175" s="38"/>
      <c r="BK175" s="38"/>
      <c r="BL175" s="38"/>
      <c r="BM175" s="38"/>
      <c r="BN175" s="38"/>
      <c r="BO175" s="38"/>
      <c r="BP175" s="38"/>
      <c r="BQ175" s="38"/>
      <c r="BR175" s="38"/>
      <c r="BS175" s="38"/>
      <c r="BT175" s="38"/>
      <c r="BU175" s="38"/>
      <c r="BV175" s="38"/>
      <c r="BW175" s="38"/>
      <c r="BX175" s="38"/>
      <c r="BY175" s="38"/>
      <c r="BZ175" s="38"/>
      <c r="CA175" s="140">
        <f t="shared" si="67"/>
        <v>44736</v>
      </c>
      <c r="CB175" s="20" t="s">
        <v>538</v>
      </c>
      <c r="CC175" s="38"/>
      <c r="CD175" s="139">
        <f t="shared" si="68"/>
        <v>44795</v>
      </c>
      <c r="CE175" s="148" t="s">
        <v>245</v>
      </c>
      <c r="CF175" s="38"/>
      <c r="CG175" s="38"/>
      <c r="CH175" s="38"/>
      <c r="CI175" s="38"/>
      <c r="CJ175" s="39"/>
      <c r="CK175" s="40"/>
      <c r="CL175" s="38"/>
      <c r="CM175" s="38"/>
      <c r="CN175" s="38"/>
      <c r="CO175" s="38"/>
      <c r="CP175" s="38"/>
      <c r="CQ175" s="38"/>
      <c r="CR175" s="38"/>
      <c r="CS175" s="38"/>
      <c r="CT175" s="38"/>
      <c r="CU175" s="38"/>
      <c r="CV175" s="38"/>
      <c r="CW175" s="38"/>
      <c r="CX175" s="38"/>
      <c r="CY175" s="38"/>
      <c r="CZ175" s="38"/>
      <c r="DA175" s="140"/>
      <c r="DB175" s="20"/>
    </row>
    <row r="176" spans="41:106" x14ac:dyDescent="0.25">
      <c r="AO176" s="38"/>
      <c r="AP176" s="38"/>
      <c r="AQ176" s="38"/>
      <c r="AR176" s="38"/>
      <c r="AS176" s="38"/>
      <c r="AT176" s="38"/>
      <c r="AU176" s="38"/>
      <c r="AV176" s="38"/>
      <c r="AW176" s="38"/>
      <c r="AX176" s="38"/>
      <c r="AY176" s="38"/>
      <c r="AZ176" s="38"/>
      <c r="BA176" s="38"/>
      <c r="BB176" s="38"/>
      <c r="BC176" s="38"/>
      <c r="BD176" s="38"/>
      <c r="BE176" s="38"/>
      <c r="BF176" s="38"/>
      <c r="BG176" s="38"/>
      <c r="BH176" s="38"/>
      <c r="BI176" s="38"/>
      <c r="BJ176" s="38"/>
      <c r="BK176" s="38"/>
      <c r="BL176" s="38"/>
      <c r="BM176" s="38"/>
      <c r="BN176" s="38"/>
      <c r="BO176" s="38"/>
      <c r="BP176" s="38"/>
      <c r="BQ176" s="38"/>
      <c r="BR176" s="38"/>
      <c r="BS176" s="38"/>
      <c r="BT176" s="38"/>
      <c r="BU176" s="38"/>
      <c r="BV176" s="38"/>
      <c r="BW176" s="38"/>
      <c r="BX176" s="38"/>
      <c r="BY176" s="38"/>
      <c r="BZ176" s="38"/>
      <c r="CA176" s="140">
        <f t="shared" si="67"/>
        <v>44737</v>
      </c>
      <c r="CB176" s="20" t="s">
        <v>539</v>
      </c>
      <c r="CC176" s="38"/>
      <c r="CD176" s="139">
        <f t="shared" si="68"/>
        <v>44796</v>
      </c>
      <c r="CE176" s="148" t="s">
        <v>246</v>
      </c>
      <c r="CF176" s="38"/>
      <c r="CG176" s="38"/>
      <c r="CH176" s="38"/>
      <c r="CI176" s="38"/>
      <c r="CJ176" s="39"/>
      <c r="CK176" s="40"/>
      <c r="CL176" s="38"/>
      <c r="CM176" s="38"/>
      <c r="CN176" s="38"/>
      <c r="CO176" s="38"/>
      <c r="CP176" s="38"/>
      <c r="CQ176" s="38"/>
      <c r="CR176" s="38"/>
      <c r="CS176" s="38"/>
      <c r="CT176" s="38"/>
      <c r="CU176" s="38"/>
      <c r="CV176" s="38"/>
      <c r="CW176" s="38"/>
      <c r="CX176" s="38"/>
      <c r="CY176" s="38"/>
      <c r="CZ176" s="38"/>
      <c r="DA176" s="140"/>
      <c r="DB176" s="20"/>
    </row>
    <row r="177" spans="41:106" x14ac:dyDescent="0.25">
      <c r="AO177" s="38"/>
      <c r="AP177" s="38"/>
      <c r="AQ177" s="38"/>
      <c r="AR177" s="38"/>
      <c r="AS177" s="38"/>
      <c r="AT177" s="38"/>
      <c r="AU177" s="38"/>
      <c r="AV177" s="38"/>
      <c r="AW177" s="38"/>
      <c r="AX177" s="38"/>
      <c r="AY177" s="38"/>
      <c r="AZ177" s="38"/>
      <c r="BA177" s="38"/>
      <c r="BB177" s="38"/>
      <c r="BC177" s="38"/>
      <c r="BD177" s="38"/>
      <c r="BE177" s="38"/>
      <c r="BF177" s="38"/>
      <c r="BG177" s="38"/>
      <c r="BH177" s="38"/>
      <c r="BI177" s="38"/>
      <c r="BJ177" s="38"/>
      <c r="BK177" s="38"/>
      <c r="BL177" s="38"/>
      <c r="BM177" s="38"/>
      <c r="BN177" s="38"/>
      <c r="BO177" s="38"/>
      <c r="BP177" s="38"/>
      <c r="BQ177" s="38"/>
      <c r="BR177" s="38"/>
      <c r="BS177" s="38"/>
      <c r="BT177" s="38"/>
      <c r="BU177" s="38"/>
      <c r="BV177" s="38"/>
      <c r="BW177" s="38"/>
      <c r="BX177" s="38"/>
      <c r="BY177" s="38"/>
      <c r="BZ177" s="38"/>
      <c r="CA177" s="140">
        <f t="shared" si="67"/>
        <v>44738</v>
      </c>
      <c r="CB177" s="20" t="s">
        <v>540</v>
      </c>
      <c r="CC177" s="38"/>
      <c r="CD177" s="139">
        <f t="shared" si="68"/>
        <v>44797</v>
      </c>
      <c r="CE177" s="148" t="s">
        <v>247</v>
      </c>
      <c r="CF177" s="38"/>
      <c r="CG177" s="38"/>
      <c r="CH177" s="38"/>
      <c r="CI177" s="38"/>
      <c r="CJ177" s="39"/>
      <c r="CK177" s="40"/>
      <c r="CL177" s="38"/>
      <c r="CM177" s="38"/>
      <c r="CN177" s="38"/>
      <c r="CO177" s="38"/>
      <c r="CP177" s="38"/>
      <c r="CQ177" s="38"/>
      <c r="CR177" s="38"/>
      <c r="CS177" s="38"/>
      <c r="CT177" s="38"/>
      <c r="CU177" s="38"/>
      <c r="CV177" s="38"/>
      <c r="CW177" s="38"/>
      <c r="CX177" s="38"/>
      <c r="CY177" s="38"/>
      <c r="CZ177" s="38"/>
      <c r="DA177" s="140"/>
      <c r="DB177" s="20"/>
    </row>
    <row r="178" spans="41:106" x14ac:dyDescent="0.25">
      <c r="AO178" s="38"/>
      <c r="AP178" s="38"/>
      <c r="AQ178" s="38"/>
      <c r="AR178" s="38"/>
      <c r="AS178" s="38"/>
      <c r="AT178" s="38"/>
      <c r="AU178" s="38"/>
      <c r="AV178" s="38"/>
      <c r="AW178" s="38"/>
      <c r="AX178" s="38"/>
      <c r="AY178" s="38"/>
      <c r="AZ178" s="38"/>
      <c r="BA178" s="38"/>
      <c r="BB178" s="38"/>
      <c r="BC178" s="38"/>
      <c r="BD178" s="38"/>
      <c r="BE178" s="38"/>
      <c r="BF178" s="38"/>
      <c r="BG178" s="38"/>
      <c r="BH178" s="38"/>
      <c r="BI178" s="38"/>
      <c r="BJ178" s="38"/>
      <c r="BK178" s="38"/>
      <c r="BL178" s="38"/>
      <c r="BM178" s="38"/>
      <c r="BN178" s="38"/>
      <c r="BO178" s="38"/>
      <c r="BP178" s="38"/>
      <c r="BQ178" s="38"/>
      <c r="BR178" s="38"/>
      <c r="BS178" s="38"/>
      <c r="BT178" s="38"/>
      <c r="BU178" s="38"/>
      <c r="BV178" s="38"/>
      <c r="BW178" s="38"/>
      <c r="BX178" s="38"/>
      <c r="BY178" s="38"/>
      <c r="BZ178" s="38"/>
      <c r="CA178" s="140">
        <f t="shared" si="67"/>
        <v>44739</v>
      </c>
      <c r="CB178" s="20" t="s">
        <v>541</v>
      </c>
      <c r="CC178" s="38"/>
      <c r="CD178" s="139">
        <f t="shared" si="68"/>
        <v>44798</v>
      </c>
      <c r="CE178" s="148" t="s">
        <v>248</v>
      </c>
      <c r="CF178" s="38"/>
      <c r="CG178" s="38"/>
      <c r="CH178" s="38"/>
      <c r="CI178" s="38"/>
      <c r="CJ178" s="39"/>
      <c r="CK178" s="40"/>
      <c r="CL178" s="38"/>
      <c r="CM178" s="38"/>
      <c r="CN178" s="38"/>
      <c r="CO178" s="38"/>
      <c r="CP178" s="38"/>
      <c r="CQ178" s="38"/>
      <c r="CR178" s="38"/>
      <c r="CS178" s="38"/>
      <c r="CT178" s="38"/>
      <c r="CU178" s="38"/>
      <c r="CV178" s="38"/>
      <c r="CW178" s="38"/>
      <c r="CX178" s="38"/>
      <c r="CY178" s="38"/>
      <c r="CZ178" s="38"/>
      <c r="DA178" s="140"/>
      <c r="DB178" s="20"/>
    </row>
    <row r="179" spans="41:106" x14ac:dyDescent="0.25">
      <c r="AO179" s="38"/>
      <c r="AP179" s="38"/>
      <c r="AQ179" s="38"/>
      <c r="AR179" s="38"/>
      <c r="AS179" s="38"/>
      <c r="AT179" s="38"/>
      <c r="AU179" s="38"/>
      <c r="AV179" s="38"/>
      <c r="AW179" s="38"/>
      <c r="AX179" s="38"/>
      <c r="AY179" s="38"/>
      <c r="AZ179" s="38"/>
      <c r="BA179" s="38"/>
      <c r="BB179" s="38"/>
      <c r="BC179" s="38"/>
      <c r="BD179" s="38"/>
      <c r="BE179" s="38"/>
      <c r="BF179" s="38"/>
      <c r="BG179" s="38"/>
      <c r="BH179" s="38"/>
      <c r="BI179" s="38"/>
      <c r="BJ179" s="38"/>
      <c r="BK179" s="38"/>
      <c r="BL179" s="38"/>
      <c r="BM179" s="38"/>
      <c r="BN179" s="38"/>
      <c r="BO179" s="38"/>
      <c r="BP179" s="38"/>
      <c r="BQ179" s="38"/>
      <c r="BR179" s="38"/>
      <c r="BS179" s="38"/>
      <c r="BT179" s="38"/>
      <c r="BU179" s="38"/>
      <c r="BV179" s="38"/>
      <c r="BW179" s="38"/>
      <c r="BX179" s="38"/>
      <c r="BY179" s="38"/>
      <c r="BZ179" s="38"/>
      <c r="CA179" s="140">
        <f t="shared" si="67"/>
        <v>44740</v>
      </c>
      <c r="CB179" s="20" t="s">
        <v>542</v>
      </c>
      <c r="CC179" s="38"/>
      <c r="CD179" s="139">
        <f t="shared" si="68"/>
        <v>44799</v>
      </c>
      <c r="CE179" s="148" t="s">
        <v>249</v>
      </c>
      <c r="CF179" s="38"/>
      <c r="CG179" s="38"/>
      <c r="CH179" s="38"/>
      <c r="CI179" s="38"/>
      <c r="CJ179" s="39"/>
      <c r="CK179" s="40"/>
      <c r="CL179" s="38"/>
      <c r="CM179" s="38"/>
      <c r="CN179" s="38"/>
      <c r="CO179" s="38"/>
      <c r="CP179" s="38"/>
      <c r="CQ179" s="38"/>
      <c r="CR179" s="38"/>
      <c r="CS179" s="38"/>
      <c r="CT179" s="38"/>
      <c r="CU179" s="38"/>
      <c r="CV179" s="38"/>
      <c r="CW179" s="38"/>
      <c r="CX179" s="38"/>
      <c r="CY179" s="38"/>
      <c r="CZ179" s="38"/>
      <c r="DA179" s="140"/>
      <c r="DB179" s="20"/>
    </row>
    <row r="180" spans="41:106" x14ac:dyDescent="0.25">
      <c r="AO180" s="38"/>
      <c r="AP180" s="38"/>
      <c r="AQ180" s="38"/>
      <c r="AR180" s="38"/>
      <c r="AS180" s="38"/>
      <c r="AT180" s="38"/>
      <c r="AU180" s="38"/>
      <c r="AV180" s="38"/>
      <c r="AW180" s="38"/>
      <c r="AX180" s="38"/>
      <c r="AY180" s="38"/>
      <c r="AZ180" s="38"/>
      <c r="BA180" s="38"/>
      <c r="BB180" s="38"/>
      <c r="BC180" s="38"/>
      <c r="BD180" s="38"/>
      <c r="BE180" s="38"/>
      <c r="BF180" s="38"/>
      <c r="BG180" s="38"/>
      <c r="BH180" s="38"/>
      <c r="BI180" s="38"/>
      <c r="BJ180" s="38"/>
      <c r="BK180" s="38"/>
      <c r="BL180" s="38"/>
      <c r="BM180" s="38"/>
      <c r="BN180" s="38"/>
      <c r="BO180" s="38"/>
      <c r="BP180" s="38"/>
      <c r="BQ180" s="38"/>
      <c r="BR180" s="38"/>
      <c r="BS180" s="38"/>
      <c r="BT180" s="38"/>
      <c r="BU180" s="38"/>
      <c r="BV180" s="38"/>
      <c r="BW180" s="38"/>
      <c r="BX180" s="38"/>
      <c r="BY180" s="38"/>
      <c r="BZ180" s="38"/>
      <c r="CA180" s="140">
        <f t="shared" si="67"/>
        <v>44741</v>
      </c>
      <c r="CB180" s="20" t="s">
        <v>543</v>
      </c>
      <c r="CC180" s="38"/>
      <c r="CD180" s="139">
        <f t="shared" si="68"/>
        <v>44800</v>
      </c>
      <c r="CE180" s="148" t="s">
        <v>250</v>
      </c>
      <c r="CF180" s="38"/>
      <c r="CG180" s="38"/>
      <c r="CH180" s="38"/>
      <c r="CI180" s="38"/>
      <c r="CJ180" s="39"/>
      <c r="CK180" s="40"/>
      <c r="CL180" s="38"/>
      <c r="CM180" s="38"/>
      <c r="CN180" s="38"/>
      <c r="CO180" s="38"/>
      <c r="CP180" s="38"/>
      <c r="CQ180" s="38"/>
      <c r="CR180" s="38"/>
      <c r="CS180" s="38"/>
      <c r="CT180" s="38"/>
      <c r="CU180" s="38"/>
      <c r="CV180" s="38"/>
      <c r="CW180" s="38"/>
      <c r="CX180" s="38"/>
      <c r="CY180" s="38"/>
      <c r="CZ180" s="38"/>
      <c r="DA180" s="140"/>
      <c r="DB180" s="20"/>
    </row>
    <row r="181" spans="41:106" x14ac:dyDescent="0.25">
      <c r="AO181" s="38"/>
      <c r="AP181" s="38"/>
      <c r="AQ181" s="38"/>
      <c r="AR181" s="38"/>
      <c r="AS181" s="38"/>
      <c r="AT181" s="38"/>
      <c r="AU181" s="38"/>
      <c r="AV181" s="38"/>
      <c r="AW181" s="38"/>
      <c r="AX181" s="38"/>
      <c r="AY181" s="38"/>
      <c r="AZ181" s="38"/>
      <c r="BA181" s="38"/>
      <c r="BB181" s="38"/>
      <c r="BC181" s="38"/>
      <c r="BD181" s="38"/>
      <c r="BE181" s="38"/>
      <c r="BF181" s="38"/>
      <c r="BG181" s="38"/>
      <c r="BH181" s="38"/>
      <c r="BI181" s="38"/>
      <c r="BJ181" s="38"/>
      <c r="BK181" s="38"/>
      <c r="BL181" s="38"/>
      <c r="BM181" s="38"/>
      <c r="BN181" s="38"/>
      <c r="BO181" s="38"/>
      <c r="BP181" s="38"/>
      <c r="BQ181" s="38"/>
      <c r="BR181" s="38"/>
      <c r="BS181" s="38"/>
      <c r="BT181" s="38"/>
      <c r="BU181" s="38"/>
      <c r="BV181" s="38"/>
      <c r="BW181" s="38"/>
      <c r="BX181" s="38"/>
      <c r="BY181" s="38"/>
      <c r="BZ181" s="38"/>
      <c r="CA181" s="140">
        <f t="shared" si="67"/>
        <v>44742</v>
      </c>
      <c r="CB181" s="20" t="s">
        <v>547</v>
      </c>
      <c r="CC181" s="38"/>
      <c r="CD181" s="139">
        <f t="shared" si="68"/>
        <v>44801</v>
      </c>
      <c r="CE181" s="148" t="s">
        <v>161</v>
      </c>
      <c r="CF181" s="38"/>
      <c r="CG181" s="38"/>
      <c r="CH181" s="38"/>
      <c r="CI181" s="38"/>
      <c r="CJ181" s="39"/>
      <c r="CK181" s="40"/>
      <c r="CL181" s="38"/>
      <c r="CM181" s="38"/>
      <c r="CN181" s="38"/>
      <c r="CO181" s="38"/>
      <c r="CP181" s="38"/>
      <c r="CQ181" s="38"/>
      <c r="CR181" s="38"/>
      <c r="CS181" s="38"/>
      <c r="CT181" s="38"/>
      <c r="CU181" s="38"/>
      <c r="CV181" s="38"/>
      <c r="CW181" s="38"/>
      <c r="CX181" s="38"/>
      <c r="CY181" s="38"/>
      <c r="CZ181" s="38"/>
      <c r="DA181" s="140"/>
      <c r="DB181" s="20"/>
    </row>
    <row r="182" spans="41:106" x14ac:dyDescent="0.25">
      <c r="AO182" s="38"/>
      <c r="AP182" s="38"/>
      <c r="AQ182" s="38"/>
      <c r="AR182" s="38"/>
      <c r="AS182" s="38"/>
      <c r="AT182" s="38"/>
      <c r="AU182" s="38"/>
      <c r="AV182" s="38"/>
      <c r="AW182" s="38"/>
      <c r="AX182" s="38"/>
      <c r="AY182" s="38"/>
      <c r="AZ182" s="38"/>
      <c r="BA182" s="38"/>
      <c r="BB182" s="38"/>
      <c r="BC182" s="38"/>
      <c r="BD182" s="38"/>
      <c r="BE182" s="38"/>
      <c r="BF182" s="38"/>
      <c r="BG182" s="38"/>
      <c r="BH182" s="38"/>
      <c r="BI182" s="38"/>
      <c r="BJ182" s="38"/>
      <c r="BK182" s="38"/>
      <c r="BL182" s="38"/>
      <c r="BM182" s="38"/>
      <c r="BN182" s="38"/>
      <c r="BO182" s="38"/>
      <c r="BP182" s="38"/>
      <c r="BQ182" s="38"/>
      <c r="BR182" s="38"/>
      <c r="BS182" s="38"/>
      <c r="BT182" s="38"/>
      <c r="BU182" s="38"/>
      <c r="BV182" s="38"/>
      <c r="BW182" s="38"/>
      <c r="BX182" s="38"/>
      <c r="BY182" s="38"/>
      <c r="BZ182" s="38"/>
      <c r="CA182" s="140">
        <f t="shared" si="67"/>
        <v>44743</v>
      </c>
      <c r="CB182" s="20" t="s">
        <v>548</v>
      </c>
      <c r="CC182" s="38"/>
      <c r="CD182" s="139">
        <f t="shared" si="68"/>
        <v>44802</v>
      </c>
      <c r="CE182" s="148" t="s">
        <v>251</v>
      </c>
      <c r="CF182" s="38"/>
      <c r="CG182" s="38"/>
      <c r="CH182" s="38"/>
      <c r="CI182" s="38"/>
      <c r="CJ182" s="39"/>
      <c r="CK182" s="40"/>
      <c r="CL182" s="38"/>
      <c r="CM182" s="38"/>
      <c r="CN182" s="38"/>
      <c r="CO182" s="38"/>
      <c r="CP182" s="38"/>
      <c r="CQ182" s="38"/>
      <c r="CR182" s="38"/>
      <c r="CS182" s="38"/>
      <c r="CT182" s="38"/>
      <c r="CU182" s="38"/>
      <c r="CV182" s="38"/>
      <c r="CW182" s="38"/>
      <c r="CX182" s="38"/>
      <c r="CY182" s="38"/>
      <c r="CZ182" s="38"/>
      <c r="DA182" s="140"/>
      <c r="DB182" s="20"/>
    </row>
    <row r="183" spans="41:106" x14ac:dyDescent="0.25">
      <c r="AO183" s="38"/>
      <c r="AP183" s="38"/>
      <c r="AQ183" s="38"/>
      <c r="AR183" s="38"/>
      <c r="AS183" s="38"/>
      <c r="AT183" s="38"/>
      <c r="AU183" s="38"/>
      <c r="AV183" s="38"/>
      <c r="AW183" s="38"/>
      <c r="AX183" s="38"/>
      <c r="AY183" s="38"/>
      <c r="AZ183" s="38"/>
      <c r="BA183" s="38"/>
      <c r="BB183" s="38"/>
      <c r="BC183" s="38"/>
      <c r="BD183" s="38"/>
      <c r="BE183" s="38"/>
      <c r="BF183" s="38"/>
      <c r="BG183" s="38"/>
      <c r="BH183" s="38"/>
      <c r="BI183" s="38"/>
      <c r="BJ183" s="38"/>
      <c r="BK183" s="38"/>
      <c r="BL183" s="38"/>
      <c r="BM183" s="38"/>
      <c r="BN183" s="38"/>
      <c r="BO183" s="38"/>
      <c r="BP183" s="38"/>
      <c r="BQ183" s="38"/>
      <c r="BR183" s="38"/>
      <c r="BS183" s="38"/>
      <c r="BT183" s="38"/>
      <c r="BU183" s="38"/>
      <c r="BV183" s="38"/>
      <c r="BW183" s="38"/>
      <c r="BX183" s="38"/>
      <c r="BY183" s="38"/>
      <c r="BZ183" s="38"/>
      <c r="CA183" s="140">
        <f t="shared" si="67"/>
        <v>44744</v>
      </c>
      <c r="CB183" s="20" t="s">
        <v>549</v>
      </c>
      <c r="CC183" s="38"/>
      <c r="CD183" s="139">
        <f t="shared" si="68"/>
        <v>44803</v>
      </c>
      <c r="CE183" s="148" t="s">
        <v>252</v>
      </c>
      <c r="CF183" s="38"/>
      <c r="CG183" s="38"/>
      <c r="CH183" s="38"/>
      <c r="CI183" s="38"/>
      <c r="CJ183" s="39"/>
      <c r="CK183" s="40"/>
      <c r="CL183" s="38"/>
      <c r="CM183" s="38"/>
      <c r="CN183" s="38"/>
      <c r="CO183" s="38"/>
      <c r="CP183" s="38"/>
      <c r="CQ183" s="38"/>
      <c r="CR183" s="38"/>
      <c r="CS183" s="38"/>
      <c r="CT183" s="38"/>
      <c r="CU183" s="38"/>
      <c r="CV183" s="38"/>
      <c r="CW183" s="38"/>
      <c r="CX183" s="38"/>
      <c r="CY183" s="38"/>
      <c r="CZ183" s="38"/>
      <c r="DA183" s="140"/>
      <c r="DB183" s="20"/>
    </row>
    <row r="184" spans="41:106" x14ac:dyDescent="0.25">
      <c r="AO184" s="38"/>
      <c r="AP184" s="38"/>
      <c r="AQ184" s="38"/>
      <c r="AR184" s="38"/>
      <c r="AS184" s="38"/>
      <c r="AT184" s="38"/>
      <c r="AU184" s="38"/>
      <c r="AV184" s="38"/>
      <c r="AW184" s="38"/>
      <c r="AX184" s="38"/>
      <c r="AY184" s="38"/>
      <c r="AZ184" s="38"/>
      <c r="BA184" s="38"/>
      <c r="BB184" s="38"/>
      <c r="BC184" s="38"/>
      <c r="BD184" s="38"/>
      <c r="BE184" s="38"/>
      <c r="BF184" s="38"/>
      <c r="BG184" s="38"/>
      <c r="BH184" s="38"/>
      <c r="BI184" s="38"/>
      <c r="BJ184" s="38"/>
      <c r="BK184" s="38"/>
      <c r="BL184" s="38"/>
      <c r="BM184" s="38"/>
      <c r="BN184" s="38"/>
      <c r="BO184" s="38"/>
      <c r="BP184" s="38"/>
      <c r="BQ184" s="38"/>
      <c r="BR184" s="38"/>
      <c r="BS184" s="38"/>
      <c r="BT184" s="38"/>
      <c r="BU184" s="38"/>
      <c r="BV184" s="38"/>
      <c r="BW184" s="38"/>
      <c r="BX184" s="38"/>
      <c r="BY184" s="38"/>
      <c r="BZ184" s="38"/>
      <c r="CA184" s="140">
        <f t="shared" si="67"/>
        <v>44745</v>
      </c>
      <c r="CB184" s="20" t="s">
        <v>550</v>
      </c>
      <c r="CC184" s="38"/>
      <c r="CD184" s="139">
        <f t="shared" si="68"/>
        <v>44804</v>
      </c>
      <c r="CE184" s="148" t="s">
        <v>253</v>
      </c>
      <c r="CF184" s="38"/>
      <c r="CG184" s="38"/>
      <c r="CH184" s="38"/>
      <c r="CI184" s="38"/>
      <c r="CJ184" s="39"/>
      <c r="CK184" s="40"/>
      <c r="CL184" s="38"/>
      <c r="CM184" s="38"/>
      <c r="CN184" s="38"/>
      <c r="CO184" s="38"/>
      <c r="CP184" s="38"/>
      <c r="CQ184" s="38"/>
      <c r="CR184" s="38"/>
      <c r="CS184" s="38"/>
      <c r="CT184" s="38"/>
      <c r="CU184" s="38"/>
      <c r="CV184" s="38"/>
      <c r="CW184" s="38"/>
      <c r="CX184" s="38"/>
      <c r="CY184" s="38"/>
      <c r="CZ184" s="38"/>
      <c r="DA184" s="140"/>
      <c r="DB184" s="20"/>
    </row>
    <row r="185" spans="41:106" x14ac:dyDescent="0.25">
      <c r="AO185" s="38"/>
      <c r="AP185" s="38"/>
      <c r="AQ185" s="38"/>
      <c r="AR185" s="38"/>
      <c r="AS185" s="38"/>
      <c r="AT185" s="38"/>
      <c r="AU185" s="38"/>
      <c r="AV185" s="38"/>
      <c r="AW185" s="38"/>
      <c r="AX185" s="38"/>
      <c r="AY185" s="38"/>
      <c r="AZ185" s="38"/>
      <c r="BA185" s="38"/>
      <c r="BB185" s="38"/>
      <c r="BC185" s="38"/>
      <c r="BD185" s="38"/>
      <c r="BE185" s="38"/>
      <c r="BF185" s="38"/>
      <c r="BG185" s="38"/>
      <c r="BH185" s="38"/>
      <c r="BI185" s="38"/>
      <c r="BJ185" s="38"/>
      <c r="BK185" s="38"/>
      <c r="BL185" s="38"/>
      <c r="BM185" s="38"/>
      <c r="BN185" s="38"/>
      <c r="BO185" s="38"/>
      <c r="BP185" s="38"/>
      <c r="BQ185" s="38"/>
      <c r="BR185" s="38"/>
      <c r="BS185" s="38"/>
      <c r="BT185" s="38"/>
      <c r="BU185" s="38"/>
      <c r="BV185" s="38"/>
      <c r="BW185" s="38"/>
      <c r="BX185" s="38"/>
      <c r="BY185" s="38"/>
      <c r="BZ185" s="38"/>
      <c r="CA185" s="140">
        <f t="shared" si="67"/>
        <v>44746</v>
      </c>
      <c r="CB185" s="20" t="s">
        <v>551</v>
      </c>
      <c r="CC185" s="38"/>
      <c r="CD185" s="139">
        <f t="shared" si="68"/>
        <v>44805</v>
      </c>
      <c r="CE185" s="149" t="s">
        <v>254</v>
      </c>
      <c r="CF185" s="38"/>
      <c r="CG185" s="38"/>
      <c r="CH185" s="38"/>
      <c r="CI185" s="38"/>
      <c r="CJ185" s="39"/>
      <c r="CK185" s="40"/>
      <c r="CL185" s="38"/>
      <c r="CM185" s="38"/>
      <c r="CN185" s="38"/>
      <c r="CO185" s="38"/>
      <c r="CP185" s="38"/>
      <c r="CQ185" s="38"/>
      <c r="CR185" s="38"/>
      <c r="CS185" s="38"/>
      <c r="CT185" s="38"/>
      <c r="CU185" s="38"/>
      <c r="CV185" s="38"/>
      <c r="CW185" s="38"/>
      <c r="CX185" s="38"/>
      <c r="CY185" s="38"/>
      <c r="CZ185" s="38"/>
      <c r="DA185" s="140"/>
      <c r="DB185" s="20"/>
    </row>
    <row r="186" spans="41:106" x14ac:dyDescent="0.25">
      <c r="AO186" s="38"/>
      <c r="AP186" s="38"/>
      <c r="AQ186" s="38"/>
      <c r="AR186" s="38"/>
      <c r="AS186" s="38"/>
      <c r="AT186" s="38"/>
      <c r="AU186" s="38"/>
      <c r="AV186" s="38"/>
      <c r="AW186" s="38"/>
      <c r="AX186" s="38"/>
      <c r="AY186" s="38"/>
      <c r="AZ186" s="38"/>
      <c r="BA186" s="38"/>
      <c r="BB186" s="38"/>
      <c r="BC186" s="38"/>
      <c r="BD186" s="38"/>
      <c r="BE186" s="38"/>
      <c r="BF186" s="38"/>
      <c r="BG186" s="38"/>
      <c r="BH186" s="38"/>
      <c r="BI186" s="38"/>
      <c r="BJ186" s="38"/>
      <c r="BK186" s="38"/>
      <c r="BL186" s="38"/>
      <c r="BM186" s="38"/>
      <c r="BN186" s="38"/>
      <c r="BO186" s="38"/>
      <c r="BP186" s="38"/>
      <c r="BQ186" s="38"/>
      <c r="BR186" s="38"/>
      <c r="BS186" s="38"/>
      <c r="BT186" s="38"/>
      <c r="BU186" s="38"/>
      <c r="BV186" s="38"/>
      <c r="BW186" s="38"/>
      <c r="BX186" s="38"/>
      <c r="BY186" s="38"/>
      <c r="BZ186" s="38"/>
      <c r="CA186" s="140">
        <f t="shared" si="67"/>
        <v>44747</v>
      </c>
      <c r="CB186" s="20" t="s">
        <v>552</v>
      </c>
      <c r="CC186" s="38"/>
      <c r="CD186" s="139">
        <f t="shared" si="68"/>
        <v>44806</v>
      </c>
      <c r="CE186" s="149" t="s">
        <v>255</v>
      </c>
      <c r="CF186" s="38"/>
      <c r="CG186" s="38"/>
      <c r="CH186" s="38"/>
      <c r="CI186" s="38"/>
      <c r="CJ186" s="39"/>
      <c r="CK186" s="40"/>
      <c r="CL186" s="38"/>
      <c r="CM186" s="38"/>
      <c r="CN186" s="38"/>
      <c r="CO186" s="38"/>
      <c r="CP186" s="38"/>
      <c r="CQ186" s="38"/>
      <c r="CR186" s="38"/>
      <c r="CS186" s="38"/>
      <c r="CT186" s="38"/>
      <c r="CU186" s="38"/>
      <c r="CV186" s="38"/>
      <c r="CW186" s="38"/>
      <c r="CX186" s="38"/>
      <c r="CY186" s="38"/>
      <c r="CZ186" s="38"/>
      <c r="DA186" s="140"/>
      <c r="DB186" s="20"/>
    </row>
    <row r="187" spans="41:106" x14ac:dyDescent="0.25">
      <c r="AO187" s="38"/>
      <c r="AP187" s="38"/>
      <c r="AQ187" s="38"/>
      <c r="AR187" s="38"/>
      <c r="AS187" s="38"/>
      <c r="AT187" s="38"/>
      <c r="AU187" s="38"/>
      <c r="AV187" s="38"/>
      <c r="AW187" s="38"/>
      <c r="AX187" s="38"/>
      <c r="AY187" s="38"/>
      <c r="AZ187" s="38"/>
      <c r="BA187" s="38"/>
      <c r="BB187" s="38"/>
      <c r="BC187" s="38"/>
      <c r="BD187" s="38"/>
      <c r="BE187" s="38"/>
      <c r="BF187" s="38"/>
      <c r="BG187" s="38"/>
      <c r="BH187" s="38"/>
      <c r="BI187" s="38"/>
      <c r="BJ187" s="38"/>
      <c r="BK187" s="38"/>
      <c r="BL187" s="38"/>
      <c r="BM187" s="38"/>
      <c r="BN187" s="38"/>
      <c r="BO187" s="38"/>
      <c r="BP187" s="38"/>
      <c r="BQ187" s="38"/>
      <c r="BR187" s="38"/>
      <c r="BS187" s="38"/>
      <c r="BT187" s="38"/>
      <c r="BU187" s="38"/>
      <c r="BV187" s="38"/>
      <c r="BW187" s="38"/>
      <c r="BX187" s="38"/>
      <c r="BY187" s="38"/>
      <c r="BZ187" s="38"/>
      <c r="CA187" s="140">
        <f t="shared" si="67"/>
        <v>44748</v>
      </c>
      <c r="CB187" s="20" t="s">
        <v>568</v>
      </c>
      <c r="CC187" s="38"/>
      <c r="CD187" s="139">
        <f t="shared" si="68"/>
        <v>44807</v>
      </c>
      <c r="CE187" s="149" t="s">
        <v>256</v>
      </c>
      <c r="CF187" s="38"/>
      <c r="CG187" s="38"/>
      <c r="CH187" s="38"/>
      <c r="CI187" s="38"/>
      <c r="CJ187" s="39"/>
      <c r="CK187" s="40"/>
      <c r="CL187" s="38"/>
      <c r="CM187" s="38"/>
      <c r="CN187" s="38"/>
      <c r="CO187" s="38"/>
      <c r="CP187" s="38"/>
      <c r="CQ187" s="38"/>
      <c r="CR187" s="38"/>
      <c r="CS187" s="38"/>
      <c r="CT187" s="38"/>
      <c r="CU187" s="38"/>
      <c r="CV187" s="38"/>
      <c r="CW187" s="38"/>
      <c r="CX187" s="38"/>
      <c r="CY187" s="38"/>
      <c r="CZ187" s="38"/>
      <c r="DA187" s="140"/>
      <c r="DB187" s="20"/>
    </row>
    <row r="188" spans="41:106" x14ac:dyDescent="0.25">
      <c r="AO188" s="38"/>
      <c r="AP188" s="38"/>
      <c r="AQ188" s="38"/>
      <c r="AR188" s="38"/>
      <c r="AS188" s="38"/>
      <c r="AT188" s="38"/>
      <c r="AU188" s="38"/>
      <c r="AV188" s="38"/>
      <c r="AW188" s="38"/>
      <c r="AX188" s="38"/>
      <c r="AY188" s="38"/>
      <c r="AZ188" s="38"/>
      <c r="BA188" s="38"/>
      <c r="BB188" s="38"/>
      <c r="BC188" s="38"/>
      <c r="BD188" s="38"/>
      <c r="BE188" s="38"/>
      <c r="BF188" s="38"/>
      <c r="BG188" s="38"/>
      <c r="BH188" s="38"/>
      <c r="BI188" s="38"/>
      <c r="BJ188" s="38"/>
      <c r="BK188" s="38"/>
      <c r="BL188" s="38"/>
      <c r="BM188" s="38"/>
      <c r="BN188" s="38"/>
      <c r="BO188" s="38"/>
      <c r="BP188" s="38"/>
      <c r="BQ188" s="38"/>
      <c r="BR188" s="38"/>
      <c r="BS188" s="38"/>
      <c r="BT188" s="38"/>
      <c r="BU188" s="38"/>
      <c r="BV188" s="38"/>
      <c r="BW188" s="38"/>
      <c r="BX188" s="38"/>
      <c r="BY188" s="38"/>
      <c r="BZ188" s="38"/>
      <c r="CA188" s="140">
        <f t="shared" si="67"/>
        <v>44749</v>
      </c>
      <c r="CB188" s="20" t="s">
        <v>553</v>
      </c>
      <c r="CC188" s="38"/>
      <c r="CD188" s="139">
        <f t="shared" si="68"/>
        <v>44808</v>
      </c>
      <c r="CE188" s="149" t="s">
        <v>257</v>
      </c>
      <c r="CF188" s="38"/>
      <c r="CG188" s="38"/>
      <c r="CH188" s="38"/>
      <c r="CI188" s="38"/>
      <c r="CJ188" s="39"/>
      <c r="CK188" s="40"/>
      <c r="CL188" s="38"/>
      <c r="CM188" s="38"/>
      <c r="CN188" s="38"/>
      <c r="CO188" s="38"/>
      <c r="CP188" s="38"/>
      <c r="CQ188" s="38"/>
      <c r="CR188" s="38"/>
      <c r="CS188" s="38"/>
      <c r="CT188" s="38"/>
      <c r="CU188" s="38"/>
      <c r="CV188" s="38"/>
      <c r="CW188" s="38"/>
      <c r="CX188" s="38"/>
      <c r="CY188" s="38"/>
      <c r="CZ188" s="38"/>
      <c r="DA188" s="140"/>
      <c r="DB188" s="20"/>
    </row>
    <row r="189" spans="41:106" x14ac:dyDescent="0.25">
      <c r="AO189" s="38"/>
      <c r="AP189" s="38"/>
      <c r="AQ189" s="38"/>
      <c r="AR189" s="38"/>
      <c r="AS189" s="38"/>
      <c r="AT189" s="38"/>
      <c r="AU189" s="38"/>
      <c r="AV189" s="38"/>
      <c r="AW189" s="38"/>
      <c r="AX189" s="38"/>
      <c r="AY189" s="38"/>
      <c r="AZ189" s="38"/>
      <c r="BA189" s="38"/>
      <c r="BB189" s="38"/>
      <c r="BC189" s="38"/>
      <c r="BD189" s="38"/>
      <c r="BE189" s="38"/>
      <c r="BF189" s="38"/>
      <c r="BG189" s="38"/>
      <c r="BH189" s="38"/>
      <c r="BI189" s="38"/>
      <c r="BJ189" s="38"/>
      <c r="BK189" s="38"/>
      <c r="BL189" s="38"/>
      <c r="BM189" s="38"/>
      <c r="BN189" s="38"/>
      <c r="BO189" s="38"/>
      <c r="BP189" s="38"/>
      <c r="BQ189" s="38"/>
      <c r="BR189" s="38"/>
      <c r="BS189" s="38"/>
      <c r="BT189" s="38"/>
      <c r="BU189" s="38"/>
      <c r="BV189" s="38"/>
      <c r="BW189" s="38"/>
      <c r="BX189" s="38"/>
      <c r="BY189" s="38"/>
      <c r="BZ189" s="38"/>
      <c r="CA189" s="140">
        <f t="shared" si="67"/>
        <v>44750</v>
      </c>
      <c r="CB189" s="20" t="s">
        <v>554</v>
      </c>
      <c r="CC189" s="38"/>
      <c r="CD189" s="139">
        <f t="shared" si="68"/>
        <v>44809</v>
      </c>
      <c r="CE189" s="149" t="s">
        <v>258</v>
      </c>
      <c r="CF189" s="38"/>
      <c r="CG189" s="38"/>
      <c r="CH189" s="38"/>
      <c r="CI189" s="38"/>
      <c r="CJ189" s="39"/>
      <c r="CK189" s="40"/>
      <c r="CL189" s="38"/>
      <c r="CM189" s="38"/>
      <c r="CN189" s="38"/>
      <c r="CO189" s="38"/>
      <c r="CP189" s="38"/>
      <c r="CQ189" s="38"/>
      <c r="CR189" s="38"/>
      <c r="CS189" s="38"/>
      <c r="CT189" s="38"/>
      <c r="CU189" s="38"/>
      <c r="CV189" s="38"/>
      <c r="CW189" s="38"/>
      <c r="CX189" s="38"/>
      <c r="CY189" s="38"/>
      <c r="CZ189" s="38"/>
      <c r="DA189" s="140"/>
      <c r="DB189" s="20"/>
    </row>
    <row r="190" spans="41:106" x14ac:dyDescent="0.25">
      <c r="AO190" s="38"/>
      <c r="AP190" s="38"/>
      <c r="AQ190" s="38"/>
      <c r="AR190" s="38"/>
      <c r="AS190" s="38"/>
      <c r="AT190" s="38"/>
      <c r="AU190" s="38"/>
      <c r="AV190" s="38"/>
      <c r="AW190" s="38"/>
      <c r="AX190" s="38"/>
      <c r="AY190" s="38"/>
      <c r="AZ190" s="38"/>
      <c r="BA190" s="38"/>
      <c r="BB190" s="38"/>
      <c r="BC190" s="38"/>
      <c r="BD190" s="38"/>
      <c r="BE190" s="38"/>
      <c r="BF190" s="38"/>
      <c r="BG190" s="38"/>
      <c r="BH190" s="38"/>
      <c r="BI190" s="38"/>
      <c r="BJ190" s="38"/>
      <c r="BK190" s="38"/>
      <c r="BL190" s="38"/>
      <c r="BM190" s="38"/>
      <c r="BN190" s="38"/>
      <c r="BO190" s="38"/>
      <c r="BP190" s="38"/>
      <c r="BQ190" s="38"/>
      <c r="BR190" s="38"/>
      <c r="BS190" s="38"/>
      <c r="BT190" s="38"/>
      <c r="BU190" s="38"/>
      <c r="BV190" s="38"/>
      <c r="BW190" s="38"/>
      <c r="BX190" s="38"/>
      <c r="BY190" s="38"/>
      <c r="BZ190" s="38"/>
      <c r="CA190" s="140">
        <f t="shared" si="67"/>
        <v>44751</v>
      </c>
      <c r="CB190" s="20" t="s">
        <v>555</v>
      </c>
      <c r="CC190" s="38"/>
      <c r="CD190" s="139">
        <f t="shared" si="68"/>
        <v>44810</v>
      </c>
      <c r="CE190" s="149" t="s">
        <v>259</v>
      </c>
      <c r="CF190" s="38"/>
      <c r="CG190" s="38"/>
      <c r="CH190" s="38"/>
      <c r="CI190" s="38"/>
      <c r="CJ190" s="39"/>
      <c r="CK190" s="40"/>
      <c r="CL190" s="38"/>
      <c r="CM190" s="38"/>
      <c r="CN190" s="38"/>
      <c r="CO190" s="38"/>
      <c r="CP190" s="38"/>
      <c r="CQ190" s="38"/>
      <c r="CR190" s="38"/>
      <c r="CS190" s="38"/>
      <c r="CT190" s="38"/>
      <c r="CU190" s="38"/>
      <c r="CV190" s="38"/>
      <c r="CW190" s="38"/>
      <c r="CX190" s="38"/>
      <c r="CY190" s="38"/>
      <c r="CZ190" s="38"/>
      <c r="DA190" s="140"/>
      <c r="DB190" s="20"/>
    </row>
    <row r="191" spans="41:106" x14ac:dyDescent="0.25">
      <c r="AO191" s="38"/>
      <c r="AP191" s="38"/>
      <c r="AQ191" s="38"/>
      <c r="AR191" s="38"/>
      <c r="AS191" s="38"/>
      <c r="AT191" s="38"/>
      <c r="AU191" s="38"/>
      <c r="AV191" s="38"/>
      <c r="AW191" s="38"/>
      <c r="AX191" s="38"/>
      <c r="AY191" s="38"/>
      <c r="AZ191" s="38"/>
      <c r="BA191" s="38"/>
      <c r="BB191" s="38"/>
      <c r="BC191" s="38"/>
      <c r="BD191" s="38"/>
      <c r="BE191" s="38"/>
      <c r="BF191" s="38"/>
      <c r="BG191" s="38"/>
      <c r="BH191" s="38"/>
      <c r="BI191" s="38"/>
      <c r="BJ191" s="38"/>
      <c r="BK191" s="38"/>
      <c r="BL191" s="38"/>
      <c r="BM191" s="38"/>
      <c r="BN191" s="38"/>
      <c r="BO191" s="38"/>
      <c r="BP191" s="38"/>
      <c r="BQ191" s="38"/>
      <c r="BR191" s="38"/>
      <c r="BS191" s="38"/>
      <c r="BT191" s="38"/>
      <c r="BU191" s="38"/>
      <c r="BV191" s="38"/>
      <c r="BW191" s="38"/>
      <c r="BX191" s="38"/>
      <c r="BY191" s="38"/>
      <c r="BZ191" s="38"/>
      <c r="CA191" s="140">
        <f t="shared" si="67"/>
        <v>44752</v>
      </c>
      <c r="CB191" s="20" t="s">
        <v>556</v>
      </c>
      <c r="CC191" s="38"/>
      <c r="CD191" s="139">
        <f t="shared" si="68"/>
        <v>44811</v>
      </c>
      <c r="CE191" s="149" t="s">
        <v>260</v>
      </c>
      <c r="CF191" s="38"/>
      <c r="CG191" s="38"/>
      <c r="CH191" s="38"/>
      <c r="CI191" s="38"/>
      <c r="CJ191" s="39"/>
      <c r="CK191" s="40"/>
      <c r="CL191" s="38"/>
      <c r="CM191" s="38"/>
      <c r="CN191" s="38"/>
      <c r="CO191" s="38"/>
      <c r="CP191" s="38"/>
      <c r="CQ191" s="38"/>
      <c r="CR191" s="38"/>
      <c r="CS191" s="38"/>
      <c r="CT191" s="38"/>
      <c r="CU191" s="38"/>
      <c r="CV191" s="38"/>
      <c r="CW191" s="38"/>
      <c r="CX191" s="38"/>
      <c r="CY191" s="38"/>
      <c r="CZ191" s="38"/>
      <c r="DA191" s="140"/>
      <c r="DB191" s="20"/>
    </row>
    <row r="192" spans="41:106" x14ac:dyDescent="0.25">
      <c r="AO192" s="38"/>
      <c r="AP192" s="38"/>
      <c r="AQ192" s="38"/>
      <c r="AR192" s="38"/>
      <c r="AS192" s="38"/>
      <c r="AT192" s="38"/>
      <c r="AU192" s="38"/>
      <c r="AV192" s="38"/>
      <c r="AW192" s="38"/>
      <c r="AX192" s="38"/>
      <c r="AY192" s="38"/>
      <c r="AZ192" s="38"/>
      <c r="BA192" s="38"/>
      <c r="BB192" s="38"/>
      <c r="BC192" s="38"/>
      <c r="BD192" s="38"/>
      <c r="BE192" s="38"/>
      <c r="BF192" s="38"/>
      <c r="BG192" s="38"/>
      <c r="BH192" s="38"/>
      <c r="BI192" s="38"/>
      <c r="BJ192" s="38"/>
      <c r="BK192" s="38"/>
      <c r="BL192" s="38"/>
      <c r="BM192" s="38"/>
      <c r="BN192" s="38"/>
      <c r="BO192" s="38"/>
      <c r="BP192" s="38"/>
      <c r="BQ192" s="38"/>
      <c r="BR192" s="38"/>
      <c r="BS192" s="38"/>
      <c r="BT192" s="38"/>
      <c r="BU192" s="38"/>
      <c r="BV192" s="38"/>
      <c r="BW192" s="38"/>
      <c r="BX192" s="38"/>
      <c r="BY192" s="38"/>
      <c r="BZ192" s="38"/>
      <c r="CA192" s="140">
        <f t="shared" si="67"/>
        <v>44753</v>
      </c>
      <c r="CB192" s="20" t="s">
        <v>557</v>
      </c>
      <c r="CC192" s="38"/>
      <c r="CD192" s="139">
        <f t="shared" si="68"/>
        <v>44812</v>
      </c>
      <c r="CE192" s="149" t="s">
        <v>261</v>
      </c>
      <c r="CF192" s="38"/>
      <c r="CG192" s="38"/>
      <c r="CH192" s="38"/>
      <c r="CI192" s="38"/>
      <c r="CJ192" s="39"/>
      <c r="CK192" s="40"/>
      <c r="CL192" s="38"/>
      <c r="CM192" s="38"/>
      <c r="CN192" s="38"/>
      <c r="CO192" s="38"/>
      <c r="CP192" s="38"/>
      <c r="CQ192" s="38"/>
      <c r="CR192" s="38"/>
      <c r="CS192" s="38"/>
      <c r="CT192" s="38"/>
      <c r="CU192" s="38"/>
      <c r="CV192" s="38"/>
      <c r="CW192" s="38"/>
      <c r="CX192" s="38"/>
      <c r="CY192" s="38"/>
      <c r="CZ192" s="38"/>
      <c r="DA192" s="140"/>
      <c r="DB192" s="20"/>
    </row>
    <row r="193" spans="41:106" x14ac:dyDescent="0.25">
      <c r="AO193" s="38"/>
      <c r="AP193" s="38"/>
      <c r="AQ193" s="38"/>
      <c r="AR193" s="38"/>
      <c r="AS193" s="38"/>
      <c r="AT193" s="38"/>
      <c r="AU193" s="38"/>
      <c r="AV193" s="38"/>
      <c r="AW193" s="38"/>
      <c r="AX193" s="38"/>
      <c r="AY193" s="38"/>
      <c r="AZ193" s="38"/>
      <c r="BA193" s="38"/>
      <c r="BB193" s="38"/>
      <c r="BC193" s="38"/>
      <c r="BD193" s="38"/>
      <c r="BE193" s="38"/>
      <c r="BF193" s="38"/>
      <c r="BG193" s="38"/>
      <c r="BH193" s="38"/>
      <c r="BI193" s="38"/>
      <c r="BJ193" s="38"/>
      <c r="BK193" s="38"/>
      <c r="BL193" s="38"/>
      <c r="BM193" s="38"/>
      <c r="BN193" s="38"/>
      <c r="BO193" s="38"/>
      <c r="BP193" s="38"/>
      <c r="BQ193" s="38"/>
      <c r="BR193" s="38"/>
      <c r="BS193" s="38"/>
      <c r="BT193" s="38"/>
      <c r="BU193" s="38"/>
      <c r="BV193" s="38"/>
      <c r="BW193" s="38"/>
      <c r="BX193" s="38"/>
      <c r="BY193" s="38"/>
      <c r="BZ193" s="38"/>
      <c r="CA193" s="140">
        <f t="shared" si="67"/>
        <v>44754</v>
      </c>
      <c r="CB193" s="20" t="s">
        <v>558</v>
      </c>
      <c r="CC193" s="38"/>
      <c r="CD193" s="139">
        <f t="shared" si="68"/>
        <v>44813</v>
      </c>
      <c r="CE193" s="149" t="s">
        <v>262</v>
      </c>
      <c r="CF193" s="38"/>
      <c r="CG193" s="38"/>
      <c r="CH193" s="38"/>
      <c r="CI193" s="38"/>
      <c r="CJ193" s="39"/>
      <c r="CK193" s="40"/>
      <c r="CL193" s="38"/>
      <c r="CM193" s="38"/>
      <c r="CN193" s="38"/>
      <c r="CO193" s="38"/>
      <c r="CP193" s="38"/>
      <c r="CQ193" s="38"/>
      <c r="CR193" s="38"/>
      <c r="CS193" s="38"/>
      <c r="CT193" s="38"/>
      <c r="CU193" s="38"/>
      <c r="CV193" s="38"/>
      <c r="CW193" s="38"/>
      <c r="CX193" s="38"/>
      <c r="CY193" s="38"/>
      <c r="CZ193" s="38"/>
      <c r="DA193" s="140"/>
      <c r="DB193" s="20"/>
    </row>
    <row r="194" spans="41:106" x14ac:dyDescent="0.25">
      <c r="AO194" s="38"/>
      <c r="AP194" s="38"/>
      <c r="AQ194" s="38"/>
      <c r="AR194" s="38"/>
      <c r="AS194" s="38"/>
      <c r="AT194" s="38"/>
      <c r="AU194" s="38"/>
      <c r="AV194" s="38"/>
      <c r="AW194" s="38"/>
      <c r="AX194" s="38"/>
      <c r="AY194" s="38"/>
      <c r="AZ194" s="38"/>
      <c r="BA194" s="38"/>
      <c r="BB194" s="38"/>
      <c r="BC194" s="38"/>
      <c r="BD194" s="38"/>
      <c r="BE194" s="38"/>
      <c r="BF194" s="38"/>
      <c r="BG194" s="38"/>
      <c r="BH194" s="38"/>
      <c r="BI194" s="38"/>
      <c r="BJ194" s="38"/>
      <c r="BK194" s="38"/>
      <c r="BL194" s="38"/>
      <c r="BM194" s="38"/>
      <c r="BN194" s="38"/>
      <c r="BO194" s="38"/>
      <c r="BP194" s="38"/>
      <c r="BQ194" s="38"/>
      <c r="BR194" s="38"/>
      <c r="BS194" s="38"/>
      <c r="BT194" s="38"/>
      <c r="BU194" s="38"/>
      <c r="BV194" s="38"/>
      <c r="BW194" s="38"/>
      <c r="BX194" s="38"/>
      <c r="BY194" s="38"/>
      <c r="BZ194" s="38"/>
      <c r="CA194" s="140">
        <f t="shared" si="67"/>
        <v>44755</v>
      </c>
      <c r="CB194" s="20" t="s">
        <v>559</v>
      </c>
      <c r="CC194" s="38"/>
      <c r="CD194" s="139">
        <f t="shared" si="68"/>
        <v>44814</v>
      </c>
      <c r="CE194" s="149" t="s">
        <v>263</v>
      </c>
      <c r="CF194" s="38"/>
      <c r="CG194" s="38"/>
      <c r="CH194" s="38"/>
      <c r="CI194" s="38"/>
      <c r="CJ194" s="39"/>
      <c r="CK194" s="40"/>
      <c r="CL194" s="38"/>
      <c r="CM194" s="38"/>
      <c r="CN194" s="38"/>
      <c r="CO194" s="38"/>
      <c r="CP194" s="38"/>
      <c r="CQ194" s="38"/>
      <c r="CR194" s="38"/>
      <c r="CS194" s="38"/>
      <c r="CT194" s="38"/>
      <c r="CU194" s="38"/>
      <c r="CV194" s="38"/>
      <c r="CW194" s="38"/>
      <c r="CX194" s="38"/>
      <c r="CY194" s="38"/>
      <c r="CZ194" s="38"/>
      <c r="DA194" s="140"/>
      <c r="DB194" s="20"/>
    </row>
    <row r="195" spans="41:106" x14ac:dyDescent="0.25">
      <c r="AO195" s="38"/>
      <c r="AP195" s="38"/>
      <c r="AQ195" s="38"/>
      <c r="AR195" s="38"/>
      <c r="AS195" s="38"/>
      <c r="AT195" s="38"/>
      <c r="AU195" s="38"/>
      <c r="AV195" s="38"/>
      <c r="AW195" s="38"/>
      <c r="AX195" s="38"/>
      <c r="AY195" s="38"/>
      <c r="AZ195" s="38"/>
      <c r="BA195" s="38"/>
      <c r="BB195" s="38"/>
      <c r="BC195" s="38"/>
      <c r="BD195" s="38"/>
      <c r="BE195" s="38"/>
      <c r="BF195" s="38"/>
      <c r="BG195" s="38"/>
      <c r="BH195" s="38"/>
      <c r="BI195" s="38"/>
      <c r="BJ195" s="38"/>
      <c r="BK195" s="38"/>
      <c r="BL195" s="38"/>
      <c r="BM195" s="38"/>
      <c r="BN195" s="38"/>
      <c r="BO195" s="38"/>
      <c r="BP195" s="38"/>
      <c r="BQ195" s="38"/>
      <c r="BR195" s="38"/>
      <c r="BS195" s="38"/>
      <c r="BT195" s="38"/>
      <c r="BU195" s="38"/>
      <c r="BV195" s="38"/>
      <c r="BW195" s="38"/>
      <c r="BX195" s="38"/>
      <c r="BY195" s="38"/>
      <c r="BZ195" s="38"/>
      <c r="CA195" s="140">
        <f t="shared" ref="CA195:CA258" si="69">CA194+1</f>
        <v>44756</v>
      </c>
      <c r="CB195" s="20" t="s">
        <v>560</v>
      </c>
      <c r="CC195" s="38"/>
      <c r="CD195" s="139">
        <f t="shared" ref="CD195:CD258" si="70">CD194+1</f>
        <v>44815</v>
      </c>
      <c r="CE195" s="149" t="s">
        <v>264</v>
      </c>
      <c r="CF195" s="38"/>
      <c r="CG195" s="38"/>
      <c r="CH195" s="38"/>
      <c r="CI195" s="38"/>
      <c r="CJ195" s="39"/>
      <c r="CK195" s="40"/>
      <c r="CL195" s="38"/>
      <c r="CM195" s="38"/>
      <c r="CN195" s="38"/>
      <c r="CO195" s="38"/>
      <c r="CP195" s="38"/>
      <c r="CQ195" s="38"/>
      <c r="CR195" s="38"/>
      <c r="CS195" s="38"/>
      <c r="CT195" s="38"/>
      <c r="CU195" s="38"/>
      <c r="CV195" s="38"/>
      <c r="CW195" s="38"/>
      <c r="CX195" s="38"/>
      <c r="CY195" s="38"/>
      <c r="CZ195" s="38"/>
      <c r="DA195" s="140"/>
      <c r="DB195" s="20"/>
    </row>
    <row r="196" spans="41:106" x14ac:dyDescent="0.25">
      <c r="AO196" s="38"/>
      <c r="AP196" s="38"/>
      <c r="AQ196" s="38"/>
      <c r="AR196" s="38"/>
      <c r="AS196" s="38"/>
      <c r="AT196" s="38"/>
      <c r="AU196" s="38"/>
      <c r="AV196" s="38"/>
      <c r="AW196" s="38"/>
      <c r="AX196" s="38"/>
      <c r="AY196" s="38"/>
      <c r="AZ196" s="38"/>
      <c r="BA196" s="38"/>
      <c r="BB196" s="38"/>
      <c r="BC196" s="38"/>
      <c r="BD196" s="38"/>
      <c r="BE196" s="38"/>
      <c r="BF196" s="38"/>
      <c r="BG196" s="38"/>
      <c r="BH196" s="38"/>
      <c r="BI196" s="38"/>
      <c r="BJ196" s="38"/>
      <c r="BK196" s="38"/>
      <c r="BL196" s="38"/>
      <c r="BM196" s="38"/>
      <c r="BN196" s="38"/>
      <c r="BO196" s="38"/>
      <c r="BP196" s="38"/>
      <c r="BQ196" s="38"/>
      <c r="BR196" s="38"/>
      <c r="BS196" s="38"/>
      <c r="BT196" s="38"/>
      <c r="BU196" s="38"/>
      <c r="BV196" s="38"/>
      <c r="BW196" s="38"/>
      <c r="BX196" s="38"/>
      <c r="BY196" s="38"/>
      <c r="BZ196" s="38"/>
      <c r="CA196" s="140">
        <f t="shared" si="69"/>
        <v>44757</v>
      </c>
      <c r="CB196" s="20" t="s">
        <v>561</v>
      </c>
      <c r="CC196" s="38"/>
      <c r="CD196" s="139">
        <f t="shared" si="70"/>
        <v>44816</v>
      </c>
      <c r="CE196" s="149" t="s">
        <v>265</v>
      </c>
      <c r="CF196" s="38"/>
      <c r="CG196" s="38"/>
      <c r="CH196" s="38"/>
      <c r="CI196" s="38"/>
      <c r="CJ196" s="39"/>
      <c r="CK196" s="40"/>
      <c r="CL196" s="38"/>
      <c r="CM196" s="38"/>
      <c r="CN196" s="38"/>
      <c r="CO196" s="38"/>
      <c r="CP196" s="38"/>
      <c r="CQ196" s="38"/>
      <c r="CR196" s="38"/>
      <c r="CS196" s="38"/>
      <c r="CT196" s="38"/>
      <c r="CU196" s="38"/>
      <c r="CV196" s="38"/>
      <c r="CW196" s="38"/>
      <c r="CX196" s="38"/>
      <c r="CY196" s="38"/>
      <c r="CZ196" s="38"/>
      <c r="DA196" s="140"/>
      <c r="DB196" s="20"/>
    </row>
    <row r="197" spans="41:106" x14ac:dyDescent="0.25">
      <c r="AO197" s="38"/>
      <c r="AP197" s="38"/>
      <c r="AQ197" s="38"/>
      <c r="AR197" s="38"/>
      <c r="AS197" s="38"/>
      <c r="AT197" s="38"/>
      <c r="AU197" s="38"/>
      <c r="AV197" s="38"/>
      <c r="AW197" s="38"/>
      <c r="AX197" s="38"/>
      <c r="AY197" s="38"/>
      <c r="AZ197" s="38"/>
      <c r="BA197" s="38"/>
      <c r="BB197" s="38"/>
      <c r="BC197" s="38"/>
      <c r="BD197" s="38"/>
      <c r="BE197" s="38"/>
      <c r="BF197" s="38"/>
      <c r="BG197" s="38"/>
      <c r="BH197" s="38"/>
      <c r="BI197" s="38"/>
      <c r="BJ197" s="38"/>
      <c r="BK197" s="38"/>
      <c r="BL197" s="38"/>
      <c r="BM197" s="38"/>
      <c r="BN197" s="38"/>
      <c r="BO197" s="38"/>
      <c r="BP197" s="38"/>
      <c r="BQ197" s="38"/>
      <c r="BR197" s="38"/>
      <c r="BS197" s="38"/>
      <c r="BT197" s="38"/>
      <c r="BU197" s="38"/>
      <c r="BV197" s="38"/>
      <c r="BW197" s="38"/>
      <c r="BX197" s="38"/>
      <c r="BY197" s="38"/>
      <c r="BZ197" s="38"/>
      <c r="CA197" s="140">
        <f t="shared" si="69"/>
        <v>44758</v>
      </c>
      <c r="CB197" s="20" t="s">
        <v>562</v>
      </c>
      <c r="CC197" s="38"/>
      <c r="CD197" s="139">
        <f t="shared" si="70"/>
        <v>44817</v>
      </c>
      <c r="CE197" s="149" t="s">
        <v>266</v>
      </c>
      <c r="CF197" s="38"/>
      <c r="CG197" s="38"/>
      <c r="CH197" s="38"/>
      <c r="CI197" s="38"/>
      <c r="CJ197" s="39"/>
      <c r="CK197" s="40"/>
      <c r="CL197" s="38"/>
      <c r="CM197" s="38"/>
      <c r="CN197" s="38"/>
      <c r="CO197" s="38"/>
      <c r="CP197" s="38"/>
      <c r="CQ197" s="38"/>
      <c r="CR197" s="38"/>
      <c r="CS197" s="38"/>
      <c r="CT197" s="38"/>
      <c r="CU197" s="38"/>
      <c r="CV197" s="38"/>
      <c r="CW197" s="38"/>
      <c r="CX197" s="38"/>
      <c r="CY197" s="38"/>
      <c r="CZ197" s="38"/>
      <c r="DA197" s="140"/>
      <c r="DB197" s="20"/>
    </row>
    <row r="198" spans="41:106" ht="21" x14ac:dyDescent="0.25">
      <c r="AO198" s="38"/>
      <c r="AP198" s="38"/>
      <c r="AQ198" s="38"/>
      <c r="AR198" s="38"/>
      <c r="AS198" s="38"/>
      <c r="AT198" s="38"/>
      <c r="AU198" s="38"/>
      <c r="AV198" s="38"/>
      <c r="AW198" s="38"/>
      <c r="AX198" s="38"/>
      <c r="AY198" s="38"/>
      <c r="AZ198" s="38"/>
      <c r="BA198" s="38"/>
      <c r="BB198" s="38"/>
      <c r="BC198" s="38"/>
      <c r="BD198" s="38"/>
      <c r="BE198" s="38"/>
      <c r="BF198" s="38"/>
      <c r="BG198" s="38"/>
      <c r="BH198" s="38"/>
      <c r="BI198" s="38"/>
      <c r="BJ198" s="38"/>
      <c r="BK198" s="38"/>
      <c r="BL198" s="38"/>
      <c r="BM198" s="38"/>
      <c r="BN198" s="38"/>
      <c r="BO198" s="38"/>
      <c r="BP198" s="38"/>
      <c r="BQ198" s="38"/>
      <c r="BR198" s="38"/>
      <c r="BS198" s="38"/>
      <c r="BT198" s="38"/>
      <c r="BU198" s="38"/>
      <c r="BV198" s="38"/>
      <c r="BW198" s="38"/>
      <c r="BX198" s="38"/>
      <c r="BY198" s="38"/>
      <c r="BZ198" s="38"/>
      <c r="CA198" s="140">
        <f t="shared" si="69"/>
        <v>44759</v>
      </c>
      <c r="CB198" s="20" t="s">
        <v>563</v>
      </c>
      <c r="CC198" s="38"/>
      <c r="CD198" s="139">
        <f t="shared" si="70"/>
        <v>44818</v>
      </c>
      <c r="CE198" s="149" t="s">
        <v>267</v>
      </c>
      <c r="CF198" s="38"/>
      <c r="CG198" s="38"/>
      <c r="CH198" s="38"/>
      <c r="CI198" s="38"/>
      <c r="CJ198" s="39"/>
      <c r="CK198" s="40"/>
      <c r="CL198" s="38"/>
      <c r="CM198" s="38"/>
      <c r="CN198" s="38"/>
      <c r="CO198" s="38"/>
      <c r="CP198" s="38"/>
      <c r="CQ198" s="38"/>
      <c r="CR198" s="38"/>
      <c r="CS198" s="38"/>
      <c r="CT198" s="38"/>
      <c r="CU198" s="38"/>
      <c r="CV198" s="38"/>
      <c r="CW198" s="38"/>
      <c r="CX198" s="38"/>
      <c r="CY198" s="38"/>
      <c r="CZ198" s="38"/>
      <c r="DA198" s="140"/>
      <c r="DB198" s="20"/>
    </row>
    <row r="199" spans="41:106" x14ac:dyDescent="0.25">
      <c r="AO199" s="38"/>
      <c r="AP199" s="38"/>
      <c r="AQ199" s="38"/>
      <c r="AR199" s="38"/>
      <c r="AS199" s="38"/>
      <c r="AT199" s="38"/>
      <c r="AU199" s="38"/>
      <c r="AV199" s="38"/>
      <c r="AW199" s="38"/>
      <c r="AX199" s="38"/>
      <c r="AY199" s="38"/>
      <c r="AZ199" s="38"/>
      <c r="BA199" s="38"/>
      <c r="BB199" s="38"/>
      <c r="BC199" s="38"/>
      <c r="BD199" s="38"/>
      <c r="BE199" s="38"/>
      <c r="BF199" s="38"/>
      <c r="BG199" s="38"/>
      <c r="BH199" s="38"/>
      <c r="BI199" s="38"/>
      <c r="BJ199" s="38"/>
      <c r="BK199" s="38"/>
      <c r="BL199" s="38"/>
      <c r="BM199" s="38"/>
      <c r="BN199" s="38"/>
      <c r="BO199" s="38"/>
      <c r="BP199" s="38"/>
      <c r="BQ199" s="38"/>
      <c r="BR199" s="38"/>
      <c r="BS199" s="38"/>
      <c r="BT199" s="38"/>
      <c r="BU199" s="38"/>
      <c r="BV199" s="38"/>
      <c r="BW199" s="38"/>
      <c r="BX199" s="38"/>
      <c r="BY199" s="38"/>
      <c r="BZ199" s="38"/>
      <c r="CA199" s="140">
        <f t="shared" si="69"/>
        <v>44760</v>
      </c>
      <c r="CB199" s="20" t="s">
        <v>564</v>
      </c>
      <c r="CC199" s="38"/>
      <c r="CD199" s="139">
        <f t="shared" si="70"/>
        <v>44819</v>
      </c>
      <c r="CE199" s="149" t="s">
        <v>268</v>
      </c>
      <c r="CF199" s="38"/>
      <c r="CG199" s="38"/>
      <c r="CH199" s="38"/>
      <c r="CI199" s="38"/>
      <c r="CJ199" s="39"/>
      <c r="CK199" s="40"/>
      <c r="CL199" s="38"/>
      <c r="CM199" s="38"/>
      <c r="CN199" s="38"/>
      <c r="CO199" s="38"/>
      <c r="CP199" s="38"/>
      <c r="CQ199" s="38"/>
      <c r="CR199" s="38"/>
      <c r="CS199" s="38"/>
      <c r="CT199" s="38"/>
      <c r="CU199" s="38"/>
      <c r="CV199" s="38"/>
      <c r="CW199" s="38"/>
      <c r="CX199" s="38"/>
      <c r="CY199" s="38"/>
      <c r="CZ199" s="38"/>
      <c r="DA199" s="140"/>
      <c r="DB199" s="20"/>
    </row>
    <row r="200" spans="41:106" x14ac:dyDescent="0.25">
      <c r="AO200" s="38"/>
      <c r="AP200" s="38"/>
      <c r="AQ200" s="38"/>
      <c r="AR200" s="38"/>
      <c r="AS200" s="38"/>
      <c r="AT200" s="38"/>
      <c r="AU200" s="38"/>
      <c r="AV200" s="38"/>
      <c r="AW200" s="38"/>
      <c r="AX200" s="38"/>
      <c r="AY200" s="38"/>
      <c r="AZ200" s="38"/>
      <c r="BA200" s="38"/>
      <c r="BB200" s="38"/>
      <c r="BC200" s="38"/>
      <c r="BD200" s="38"/>
      <c r="BE200" s="38"/>
      <c r="BF200" s="38"/>
      <c r="BG200" s="38"/>
      <c r="BH200" s="38"/>
      <c r="BI200" s="38"/>
      <c r="BJ200" s="38"/>
      <c r="BK200" s="38"/>
      <c r="BL200" s="38"/>
      <c r="BM200" s="38"/>
      <c r="BN200" s="38"/>
      <c r="BO200" s="38"/>
      <c r="BP200" s="38"/>
      <c r="BQ200" s="38"/>
      <c r="BR200" s="38"/>
      <c r="BS200" s="38"/>
      <c r="BT200" s="38"/>
      <c r="BU200" s="38"/>
      <c r="BV200" s="38"/>
      <c r="BW200" s="38"/>
      <c r="BX200" s="38"/>
      <c r="BY200" s="38"/>
      <c r="BZ200" s="38"/>
      <c r="CA200" s="140">
        <f t="shared" si="69"/>
        <v>44761</v>
      </c>
      <c r="CB200" s="20" t="s">
        <v>565</v>
      </c>
      <c r="CC200" s="38"/>
      <c r="CD200" s="139">
        <f t="shared" si="70"/>
        <v>44820</v>
      </c>
      <c r="CE200" s="149" t="s">
        <v>269</v>
      </c>
      <c r="CF200" s="38"/>
      <c r="CG200" s="38"/>
      <c r="CH200" s="38"/>
      <c r="CI200" s="38"/>
      <c r="CJ200" s="39"/>
      <c r="CK200" s="40"/>
      <c r="CL200" s="38"/>
      <c r="CM200" s="38"/>
      <c r="CN200" s="38"/>
      <c r="CO200" s="38"/>
      <c r="CP200" s="38"/>
      <c r="CQ200" s="38"/>
      <c r="CR200" s="38"/>
      <c r="CS200" s="38"/>
      <c r="CT200" s="38"/>
      <c r="CU200" s="38"/>
      <c r="CV200" s="38"/>
      <c r="CW200" s="38"/>
      <c r="CX200" s="38"/>
      <c r="CY200" s="38"/>
      <c r="CZ200" s="38"/>
      <c r="DA200" s="140"/>
      <c r="DB200" s="20"/>
    </row>
    <row r="201" spans="41:106" x14ac:dyDescent="0.25">
      <c r="AO201" s="38"/>
      <c r="AP201" s="38"/>
      <c r="AQ201" s="38"/>
      <c r="AR201" s="38"/>
      <c r="AS201" s="38"/>
      <c r="AT201" s="38"/>
      <c r="AU201" s="38"/>
      <c r="AV201" s="38"/>
      <c r="AW201" s="38"/>
      <c r="AX201" s="38"/>
      <c r="AY201" s="38"/>
      <c r="AZ201" s="38"/>
      <c r="BA201" s="38"/>
      <c r="BB201" s="38"/>
      <c r="BC201" s="38"/>
      <c r="BD201" s="38"/>
      <c r="BE201" s="38"/>
      <c r="BF201" s="38"/>
      <c r="BG201" s="38"/>
      <c r="BH201" s="38"/>
      <c r="BI201" s="38"/>
      <c r="BJ201" s="38"/>
      <c r="BK201" s="38"/>
      <c r="BL201" s="38"/>
      <c r="BM201" s="38"/>
      <c r="BN201" s="38"/>
      <c r="BO201" s="38"/>
      <c r="BP201" s="38"/>
      <c r="BQ201" s="38"/>
      <c r="BR201" s="38"/>
      <c r="BS201" s="38"/>
      <c r="BT201" s="38"/>
      <c r="BU201" s="38"/>
      <c r="BV201" s="38"/>
      <c r="BW201" s="38"/>
      <c r="BX201" s="38"/>
      <c r="BY201" s="38"/>
      <c r="BZ201" s="38"/>
      <c r="CA201" s="140">
        <f t="shared" si="69"/>
        <v>44762</v>
      </c>
      <c r="CB201" s="20" t="s">
        <v>566</v>
      </c>
      <c r="CC201" s="38"/>
      <c r="CD201" s="139">
        <f t="shared" si="70"/>
        <v>44821</v>
      </c>
      <c r="CE201" s="149" t="s">
        <v>270</v>
      </c>
      <c r="CF201" s="38"/>
      <c r="CG201" s="38"/>
      <c r="CH201" s="38"/>
      <c r="CI201" s="38"/>
      <c r="CJ201" s="39"/>
      <c r="CK201" s="40"/>
      <c r="CL201" s="38"/>
      <c r="CM201" s="38"/>
      <c r="CN201" s="38"/>
      <c r="CO201" s="38"/>
      <c r="CP201" s="38"/>
      <c r="CQ201" s="38"/>
      <c r="CR201" s="38"/>
      <c r="CS201" s="38"/>
      <c r="CT201" s="38"/>
      <c r="CU201" s="38"/>
      <c r="CV201" s="38"/>
      <c r="CW201" s="38"/>
      <c r="CX201" s="38"/>
      <c r="CY201" s="38"/>
      <c r="CZ201" s="38"/>
      <c r="DA201" s="140"/>
      <c r="DB201" s="20"/>
    </row>
    <row r="202" spans="41:106" x14ac:dyDescent="0.25">
      <c r="AO202" s="38"/>
      <c r="AP202" s="38"/>
      <c r="AQ202" s="38"/>
      <c r="AR202" s="38"/>
      <c r="AS202" s="38"/>
      <c r="AT202" s="38"/>
      <c r="AU202" s="38"/>
      <c r="AV202" s="38"/>
      <c r="AW202" s="38"/>
      <c r="AX202" s="38"/>
      <c r="AY202" s="38"/>
      <c r="AZ202" s="38"/>
      <c r="BA202" s="38"/>
      <c r="BB202" s="38"/>
      <c r="BC202" s="38"/>
      <c r="BD202" s="38"/>
      <c r="BE202" s="38"/>
      <c r="BF202" s="38"/>
      <c r="BG202" s="38"/>
      <c r="BH202" s="38"/>
      <c r="BI202" s="38"/>
      <c r="BJ202" s="38"/>
      <c r="BK202" s="38"/>
      <c r="BL202" s="38"/>
      <c r="BM202" s="38"/>
      <c r="BN202" s="38"/>
      <c r="BO202" s="38"/>
      <c r="BP202" s="38"/>
      <c r="BQ202" s="38"/>
      <c r="BR202" s="38"/>
      <c r="BS202" s="38"/>
      <c r="BT202" s="38"/>
      <c r="BU202" s="38"/>
      <c r="BV202" s="38"/>
      <c r="BW202" s="38"/>
      <c r="BX202" s="38"/>
      <c r="BY202" s="38"/>
      <c r="BZ202" s="38"/>
      <c r="CA202" s="140">
        <f t="shared" si="69"/>
        <v>44763</v>
      </c>
      <c r="CB202" s="20" t="s">
        <v>567</v>
      </c>
      <c r="CC202" s="38"/>
      <c r="CD202" s="139">
        <f t="shared" si="70"/>
        <v>44822</v>
      </c>
      <c r="CE202" s="149" t="s">
        <v>271</v>
      </c>
      <c r="CF202" s="38"/>
      <c r="CG202" s="38"/>
      <c r="CH202" s="38"/>
      <c r="CI202" s="38"/>
      <c r="CJ202" s="39"/>
      <c r="CK202" s="40"/>
      <c r="CL202" s="38"/>
      <c r="CM202" s="38"/>
      <c r="CN202" s="38"/>
      <c r="CO202" s="38"/>
      <c r="CP202" s="38"/>
      <c r="CQ202" s="38"/>
      <c r="CR202" s="38"/>
      <c r="CS202" s="38"/>
      <c r="CT202" s="38"/>
      <c r="CU202" s="38"/>
      <c r="CV202" s="38"/>
      <c r="CW202" s="38"/>
      <c r="CX202" s="38"/>
      <c r="CY202" s="38"/>
      <c r="CZ202" s="38"/>
      <c r="DA202" s="140"/>
      <c r="DB202" s="20"/>
    </row>
    <row r="203" spans="41:106" x14ac:dyDescent="0.25">
      <c r="AO203" s="38"/>
      <c r="AP203" s="38"/>
      <c r="AQ203" s="38"/>
      <c r="AR203" s="38"/>
      <c r="AS203" s="38"/>
      <c r="AT203" s="38"/>
      <c r="AU203" s="38"/>
      <c r="AV203" s="38"/>
      <c r="AW203" s="38"/>
      <c r="AX203" s="38"/>
      <c r="AY203" s="38"/>
      <c r="AZ203" s="38"/>
      <c r="BA203" s="38"/>
      <c r="BB203" s="38"/>
      <c r="BC203" s="38"/>
      <c r="BD203" s="38"/>
      <c r="BE203" s="38"/>
      <c r="BF203" s="38"/>
      <c r="BG203" s="38"/>
      <c r="BH203" s="38"/>
      <c r="BI203" s="38"/>
      <c r="BJ203" s="38"/>
      <c r="BK203" s="38"/>
      <c r="BL203" s="38"/>
      <c r="BM203" s="38"/>
      <c r="BN203" s="38"/>
      <c r="BO203" s="38"/>
      <c r="BP203" s="38"/>
      <c r="BQ203" s="38"/>
      <c r="BR203" s="38"/>
      <c r="BS203" s="38"/>
      <c r="BT203" s="38"/>
      <c r="BU203" s="38"/>
      <c r="BV203" s="38"/>
      <c r="BW203" s="38"/>
      <c r="BX203" s="38"/>
      <c r="BY203" s="38"/>
      <c r="BZ203" s="38"/>
      <c r="CA203" s="140">
        <f t="shared" si="69"/>
        <v>44764</v>
      </c>
      <c r="CB203" s="20" t="s">
        <v>569</v>
      </c>
      <c r="CC203" s="38"/>
      <c r="CD203" s="139">
        <f t="shared" si="70"/>
        <v>44823</v>
      </c>
      <c r="CE203" s="149" t="s">
        <v>272</v>
      </c>
      <c r="CF203" s="38"/>
      <c r="CG203" s="38"/>
      <c r="CH203" s="38"/>
      <c r="CI203" s="38"/>
      <c r="CJ203" s="39"/>
      <c r="CK203" s="40"/>
      <c r="CL203" s="38"/>
      <c r="CM203" s="38"/>
      <c r="CN203" s="38"/>
      <c r="CO203" s="38"/>
      <c r="CP203" s="38"/>
      <c r="CQ203" s="38"/>
      <c r="CR203" s="38"/>
      <c r="CS203" s="38"/>
      <c r="CT203" s="38"/>
      <c r="CU203" s="38"/>
      <c r="CV203" s="38"/>
      <c r="CW203" s="38"/>
      <c r="CX203" s="38"/>
      <c r="CY203" s="38"/>
      <c r="CZ203" s="38"/>
      <c r="DA203" s="140"/>
      <c r="DB203" s="20"/>
    </row>
    <row r="204" spans="41:106" x14ac:dyDescent="0.25">
      <c r="AO204" s="38"/>
      <c r="AP204" s="38"/>
      <c r="AQ204" s="38"/>
      <c r="AR204" s="38"/>
      <c r="AS204" s="38"/>
      <c r="AT204" s="38"/>
      <c r="AU204" s="38"/>
      <c r="AV204" s="38"/>
      <c r="AW204" s="38"/>
      <c r="AX204" s="38"/>
      <c r="AY204" s="38"/>
      <c r="AZ204" s="38"/>
      <c r="BA204" s="38"/>
      <c r="BB204" s="38"/>
      <c r="BC204" s="38"/>
      <c r="BD204" s="38"/>
      <c r="BE204" s="38"/>
      <c r="BF204" s="38"/>
      <c r="BG204" s="38"/>
      <c r="BH204" s="38"/>
      <c r="BI204" s="38"/>
      <c r="BJ204" s="38"/>
      <c r="BK204" s="38"/>
      <c r="BL204" s="38"/>
      <c r="BM204" s="38"/>
      <c r="BN204" s="38"/>
      <c r="BO204" s="38"/>
      <c r="BP204" s="38"/>
      <c r="BQ204" s="38"/>
      <c r="BR204" s="38"/>
      <c r="BS204" s="38"/>
      <c r="BT204" s="38"/>
      <c r="BU204" s="38"/>
      <c r="BV204" s="38"/>
      <c r="BW204" s="38"/>
      <c r="BX204" s="38"/>
      <c r="BY204" s="38"/>
      <c r="BZ204" s="38"/>
      <c r="CA204" s="140">
        <f t="shared" si="69"/>
        <v>44765</v>
      </c>
      <c r="CB204" s="20" t="s">
        <v>570</v>
      </c>
      <c r="CC204" s="38"/>
      <c r="CD204" s="139">
        <f t="shared" si="70"/>
        <v>44824</v>
      </c>
      <c r="CE204" s="149" t="s">
        <v>273</v>
      </c>
      <c r="CF204" s="38"/>
      <c r="CG204" s="38"/>
      <c r="CH204" s="38"/>
      <c r="CI204" s="38"/>
      <c r="CJ204" s="39"/>
      <c r="CK204" s="40"/>
      <c r="CL204" s="38"/>
      <c r="CM204" s="38"/>
      <c r="CN204" s="38"/>
      <c r="CO204" s="38"/>
      <c r="CP204" s="38"/>
      <c r="CQ204" s="38"/>
      <c r="CR204" s="38"/>
      <c r="CS204" s="38"/>
      <c r="CT204" s="38"/>
      <c r="CU204" s="38"/>
      <c r="CV204" s="38"/>
      <c r="CW204" s="38"/>
      <c r="CX204" s="38"/>
      <c r="CY204" s="38"/>
      <c r="CZ204" s="38"/>
      <c r="DA204" s="140"/>
      <c r="DB204" s="20"/>
    </row>
    <row r="205" spans="41:106" x14ac:dyDescent="0.25">
      <c r="AO205" s="38"/>
      <c r="AP205" s="38"/>
      <c r="AQ205" s="38"/>
      <c r="AR205" s="38"/>
      <c r="AS205" s="38"/>
      <c r="AT205" s="38"/>
      <c r="AU205" s="38"/>
      <c r="AV205" s="38"/>
      <c r="AW205" s="38"/>
      <c r="AX205" s="38"/>
      <c r="AY205" s="38"/>
      <c r="AZ205" s="38"/>
      <c r="BA205" s="38"/>
      <c r="BB205" s="38"/>
      <c r="BC205" s="38"/>
      <c r="BD205" s="38"/>
      <c r="BE205" s="38"/>
      <c r="BF205" s="38"/>
      <c r="BG205" s="38"/>
      <c r="BH205" s="38"/>
      <c r="BI205" s="38"/>
      <c r="BJ205" s="38"/>
      <c r="BK205" s="38"/>
      <c r="BL205" s="38"/>
      <c r="BM205" s="38"/>
      <c r="BN205" s="38"/>
      <c r="BO205" s="38"/>
      <c r="BP205" s="38"/>
      <c r="BQ205" s="38"/>
      <c r="BR205" s="38"/>
      <c r="BS205" s="38"/>
      <c r="BT205" s="38"/>
      <c r="BU205" s="38"/>
      <c r="BV205" s="38"/>
      <c r="BW205" s="38"/>
      <c r="BX205" s="38"/>
      <c r="BY205" s="38"/>
      <c r="BZ205" s="38"/>
      <c r="CA205" s="140">
        <f t="shared" si="69"/>
        <v>44766</v>
      </c>
      <c r="CB205" s="20" t="s">
        <v>571</v>
      </c>
      <c r="CC205" s="38"/>
      <c r="CD205" s="139">
        <f t="shared" si="70"/>
        <v>44825</v>
      </c>
      <c r="CE205" s="149" t="s">
        <v>274</v>
      </c>
      <c r="CF205" s="38"/>
      <c r="CG205" s="38"/>
      <c r="CH205" s="38"/>
      <c r="CI205" s="38"/>
      <c r="CJ205" s="39"/>
      <c r="CK205" s="40"/>
      <c r="CL205" s="38"/>
      <c r="CM205" s="38"/>
      <c r="CN205" s="38"/>
      <c r="CO205" s="38"/>
      <c r="CP205" s="38"/>
      <c r="CQ205" s="38"/>
      <c r="CR205" s="38"/>
      <c r="CS205" s="38"/>
      <c r="CT205" s="38"/>
      <c r="CU205" s="38"/>
      <c r="CV205" s="38"/>
      <c r="CW205" s="38"/>
      <c r="CX205" s="38"/>
      <c r="CY205" s="38"/>
      <c r="CZ205" s="38"/>
      <c r="DA205" s="140"/>
      <c r="DB205" s="20"/>
    </row>
    <row r="206" spans="41:106" x14ac:dyDescent="0.25">
      <c r="AO206" s="38"/>
      <c r="AP206" s="38"/>
      <c r="AQ206" s="38"/>
      <c r="AR206" s="38"/>
      <c r="AS206" s="38"/>
      <c r="AT206" s="38"/>
      <c r="AU206" s="38"/>
      <c r="AV206" s="38"/>
      <c r="AW206" s="38"/>
      <c r="AX206" s="38"/>
      <c r="AY206" s="38"/>
      <c r="AZ206" s="38"/>
      <c r="BA206" s="38"/>
      <c r="BB206" s="38"/>
      <c r="BC206" s="38"/>
      <c r="BD206" s="38"/>
      <c r="BE206" s="38"/>
      <c r="BF206" s="38"/>
      <c r="BG206" s="38"/>
      <c r="BH206" s="38"/>
      <c r="BI206" s="38"/>
      <c r="BJ206" s="38"/>
      <c r="BK206" s="38"/>
      <c r="BL206" s="38"/>
      <c r="BM206" s="38"/>
      <c r="BN206" s="38"/>
      <c r="BO206" s="38"/>
      <c r="BP206" s="38"/>
      <c r="BQ206" s="38"/>
      <c r="BR206" s="38"/>
      <c r="BS206" s="38"/>
      <c r="BT206" s="38"/>
      <c r="BU206" s="38"/>
      <c r="BV206" s="38"/>
      <c r="BW206" s="38"/>
      <c r="BX206" s="38"/>
      <c r="BY206" s="38"/>
      <c r="BZ206" s="38"/>
      <c r="CA206" s="140">
        <f t="shared" si="69"/>
        <v>44767</v>
      </c>
      <c r="CB206" s="20" t="s">
        <v>572</v>
      </c>
      <c r="CC206" s="38"/>
      <c r="CD206" s="139">
        <f t="shared" si="70"/>
        <v>44826</v>
      </c>
      <c r="CE206" s="149" t="s">
        <v>275</v>
      </c>
      <c r="CF206" s="38"/>
      <c r="CG206" s="38"/>
      <c r="CH206" s="38"/>
      <c r="CI206" s="38"/>
      <c r="CJ206" s="39"/>
      <c r="CK206" s="40"/>
      <c r="CL206" s="38"/>
      <c r="CM206" s="38"/>
      <c r="CN206" s="38"/>
      <c r="CO206" s="38"/>
      <c r="CP206" s="38"/>
      <c r="CQ206" s="38"/>
      <c r="CR206" s="38"/>
      <c r="CS206" s="38"/>
      <c r="CT206" s="38"/>
      <c r="CU206" s="38"/>
      <c r="CV206" s="38"/>
      <c r="CW206" s="38"/>
      <c r="CX206" s="38"/>
      <c r="CY206" s="38"/>
      <c r="CZ206" s="38"/>
      <c r="DA206" s="140"/>
      <c r="DB206" s="20"/>
    </row>
    <row r="207" spans="41:106" ht="21" x14ac:dyDescent="0.25">
      <c r="AO207" s="38"/>
      <c r="AP207" s="38"/>
      <c r="AQ207" s="38"/>
      <c r="AR207" s="38"/>
      <c r="AS207" s="38"/>
      <c r="AT207" s="38"/>
      <c r="AU207" s="38"/>
      <c r="AV207" s="38"/>
      <c r="AW207" s="38"/>
      <c r="AX207" s="38"/>
      <c r="AY207" s="38"/>
      <c r="AZ207" s="38"/>
      <c r="BA207" s="38"/>
      <c r="BB207" s="38"/>
      <c r="BC207" s="38"/>
      <c r="BD207" s="38"/>
      <c r="BE207" s="38"/>
      <c r="BF207" s="38"/>
      <c r="BG207" s="38"/>
      <c r="BH207" s="38"/>
      <c r="BI207" s="38"/>
      <c r="BJ207" s="38"/>
      <c r="BK207" s="38"/>
      <c r="BL207" s="38"/>
      <c r="BM207" s="38"/>
      <c r="BN207" s="38"/>
      <c r="BO207" s="38"/>
      <c r="BP207" s="38"/>
      <c r="BQ207" s="38"/>
      <c r="BR207" s="38"/>
      <c r="BS207" s="38"/>
      <c r="BT207" s="38"/>
      <c r="BU207" s="38"/>
      <c r="BV207" s="38"/>
      <c r="BW207" s="38"/>
      <c r="BX207" s="38"/>
      <c r="BY207" s="38"/>
      <c r="BZ207" s="38"/>
      <c r="CA207" s="140">
        <f t="shared" si="69"/>
        <v>44768</v>
      </c>
      <c r="CB207" s="20" t="s">
        <v>573</v>
      </c>
      <c r="CC207" s="38"/>
      <c r="CD207" s="139">
        <f t="shared" si="70"/>
        <v>44827</v>
      </c>
      <c r="CE207" s="149" t="s">
        <v>276</v>
      </c>
      <c r="CF207" s="38"/>
      <c r="CG207" s="38"/>
      <c r="CH207" s="38"/>
      <c r="CI207" s="38"/>
      <c r="CJ207" s="39"/>
      <c r="CK207" s="40"/>
      <c r="CL207" s="38"/>
      <c r="CM207" s="38"/>
      <c r="CN207" s="38"/>
      <c r="CO207" s="38"/>
      <c r="CP207" s="38"/>
      <c r="CQ207" s="38"/>
      <c r="CR207" s="38"/>
      <c r="CS207" s="38"/>
      <c r="CT207" s="38"/>
      <c r="CU207" s="38"/>
      <c r="CV207" s="38"/>
      <c r="CW207" s="38"/>
      <c r="CX207" s="38"/>
      <c r="CY207" s="38"/>
      <c r="CZ207" s="38"/>
      <c r="DA207" s="140"/>
      <c r="DB207" s="20"/>
    </row>
    <row r="208" spans="41:106" x14ac:dyDescent="0.25">
      <c r="AO208" s="38"/>
      <c r="AP208" s="38"/>
      <c r="AQ208" s="38"/>
      <c r="AR208" s="38"/>
      <c r="AS208" s="38"/>
      <c r="AT208" s="38"/>
      <c r="AU208" s="38"/>
      <c r="AV208" s="38"/>
      <c r="AW208" s="38"/>
      <c r="AX208" s="38"/>
      <c r="AY208" s="38"/>
      <c r="AZ208" s="38"/>
      <c r="BA208" s="38"/>
      <c r="BB208" s="38"/>
      <c r="BC208" s="38"/>
      <c r="BD208" s="38"/>
      <c r="BE208" s="38"/>
      <c r="BF208" s="38"/>
      <c r="BG208" s="38"/>
      <c r="BH208" s="38"/>
      <c r="BI208" s="38"/>
      <c r="BJ208" s="38"/>
      <c r="BK208" s="38"/>
      <c r="BL208" s="38"/>
      <c r="BM208" s="38"/>
      <c r="BN208" s="38"/>
      <c r="BO208" s="38"/>
      <c r="BP208" s="38"/>
      <c r="BQ208" s="38"/>
      <c r="BR208" s="38"/>
      <c r="BS208" s="38"/>
      <c r="BT208" s="38"/>
      <c r="BU208" s="38"/>
      <c r="BV208" s="38"/>
      <c r="BW208" s="38"/>
      <c r="BX208" s="38"/>
      <c r="BY208" s="38"/>
      <c r="BZ208" s="38"/>
      <c r="CA208" s="140">
        <f t="shared" si="69"/>
        <v>44769</v>
      </c>
      <c r="CB208" s="20" t="s">
        <v>574</v>
      </c>
      <c r="CC208" s="38"/>
      <c r="CD208" s="139">
        <f t="shared" si="70"/>
        <v>44828</v>
      </c>
      <c r="CE208" s="149" t="s">
        <v>277</v>
      </c>
      <c r="CF208" s="38"/>
      <c r="CG208" s="38"/>
      <c r="CH208" s="38"/>
      <c r="CI208" s="38"/>
      <c r="CJ208" s="39"/>
      <c r="CK208" s="40"/>
      <c r="CL208" s="38"/>
      <c r="CM208" s="38"/>
      <c r="CN208" s="38"/>
      <c r="CO208" s="38"/>
      <c r="CP208" s="38"/>
      <c r="CQ208" s="38"/>
      <c r="CR208" s="38"/>
      <c r="CS208" s="38"/>
      <c r="CT208" s="38"/>
      <c r="CU208" s="38"/>
      <c r="CV208" s="38"/>
      <c r="CW208" s="38"/>
      <c r="CX208" s="38"/>
      <c r="CY208" s="38"/>
      <c r="CZ208" s="38"/>
      <c r="DA208" s="140"/>
      <c r="DB208" s="20"/>
    </row>
    <row r="209" spans="41:106" x14ac:dyDescent="0.25">
      <c r="AO209" s="38"/>
      <c r="AP209" s="38"/>
      <c r="AQ209" s="38"/>
      <c r="AR209" s="38"/>
      <c r="AS209" s="38"/>
      <c r="AT209" s="38"/>
      <c r="AU209" s="38"/>
      <c r="AV209" s="38"/>
      <c r="AW209" s="38"/>
      <c r="AX209" s="38"/>
      <c r="AY209" s="38"/>
      <c r="AZ209" s="38"/>
      <c r="BA209" s="38"/>
      <c r="BB209" s="38"/>
      <c r="BC209" s="38"/>
      <c r="BD209" s="38"/>
      <c r="BE209" s="38"/>
      <c r="BF209" s="38"/>
      <c r="BG209" s="38"/>
      <c r="BH209" s="38"/>
      <c r="BI209" s="38"/>
      <c r="BJ209" s="38"/>
      <c r="BK209" s="38"/>
      <c r="BL209" s="38"/>
      <c r="BM209" s="38"/>
      <c r="BN209" s="38"/>
      <c r="BO209" s="38"/>
      <c r="BP209" s="38"/>
      <c r="BQ209" s="38"/>
      <c r="BR209" s="38"/>
      <c r="BS209" s="38"/>
      <c r="BT209" s="38"/>
      <c r="BU209" s="38"/>
      <c r="BV209" s="38"/>
      <c r="BW209" s="38"/>
      <c r="BX209" s="38"/>
      <c r="BY209" s="38"/>
      <c r="BZ209" s="38"/>
      <c r="CA209" s="140">
        <f t="shared" si="69"/>
        <v>44770</v>
      </c>
      <c r="CB209" s="20" t="s">
        <v>575</v>
      </c>
      <c r="CC209" s="38"/>
      <c r="CD209" s="139">
        <f t="shared" si="70"/>
        <v>44829</v>
      </c>
      <c r="CE209" s="149" t="s">
        <v>278</v>
      </c>
      <c r="CF209" s="38"/>
      <c r="CG209" s="38"/>
      <c r="CH209" s="38"/>
      <c r="CI209" s="38"/>
      <c r="CJ209" s="39"/>
      <c r="CK209" s="40"/>
      <c r="CL209" s="38"/>
      <c r="CM209" s="38"/>
      <c r="CN209" s="38"/>
      <c r="CO209" s="38"/>
      <c r="CP209" s="38"/>
      <c r="CQ209" s="38"/>
      <c r="CR209" s="38"/>
      <c r="CS209" s="38"/>
      <c r="CT209" s="38"/>
      <c r="CU209" s="38"/>
      <c r="CV209" s="38"/>
      <c r="CW209" s="38"/>
      <c r="CX209" s="38"/>
      <c r="CY209" s="38"/>
      <c r="CZ209" s="38"/>
      <c r="DA209" s="140"/>
      <c r="DB209" s="20"/>
    </row>
    <row r="210" spans="41:106" x14ac:dyDescent="0.25">
      <c r="AO210" s="38"/>
      <c r="AP210" s="38"/>
      <c r="AQ210" s="38"/>
      <c r="AR210" s="38"/>
      <c r="AS210" s="38"/>
      <c r="AT210" s="38"/>
      <c r="AU210" s="38"/>
      <c r="AV210" s="38"/>
      <c r="AW210" s="38"/>
      <c r="AX210" s="38"/>
      <c r="AY210" s="38"/>
      <c r="AZ210" s="38"/>
      <c r="BA210" s="38"/>
      <c r="BB210" s="38"/>
      <c r="BC210" s="38"/>
      <c r="BD210" s="38"/>
      <c r="BE210" s="38"/>
      <c r="BF210" s="38"/>
      <c r="BG210" s="38"/>
      <c r="BH210" s="38"/>
      <c r="BI210" s="38"/>
      <c r="BJ210" s="38"/>
      <c r="BK210" s="38"/>
      <c r="BL210" s="38"/>
      <c r="BM210" s="38"/>
      <c r="BN210" s="38"/>
      <c r="BO210" s="38"/>
      <c r="BP210" s="38"/>
      <c r="BQ210" s="38"/>
      <c r="BR210" s="38"/>
      <c r="BS210" s="38"/>
      <c r="BT210" s="38"/>
      <c r="BU210" s="38"/>
      <c r="BV210" s="38"/>
      <c r="BW210" s="38"/>
      <c r="BX210" s="38"/>
      <c r="BY210" s="38"/>
      <c r="BZ210" s="38"/>
      <c r="CA210" s="140">
        <f t="shared" si="69"/>
        <v>44771</v>
      </c>
      <c r="CB210" s="20" t="s">
        <v>576</v>
      </c>
      <c r="CC210" s="38"/>
      <c r="CD210" s="139">
        <f t="shared" si="70"/>
        <v>44830</v>
      </c>
      <c r="CE210" s="149" t="s">
        <v>279</v>
      </c>
      <c r="CF210" s="38"/>
      <c r="CG210" s="38"/>
      <c r="CH210" s="38"/>
      <c r="CI210" s="38"/>
      <c r="CJ210" s="39"/>
      <c r="CK210" s="40"/>
      <c r="CL210" s="38"/>
      <c r="CM210" s="38"/>
      <c r="CN210" s="38"/>
      <c r="CO210" s="38"/>
      <c r="CP210" s="38"/>
      <c r="CQ210" s="38"/>
      <c r="CR210" s="38"/>
      <c r="CS210" s="38"/>
      <c r="CT210" s="38"/>
      <c r="CU210" s="38"/>
      <c r="CV210" s="38"/>
      <c r="CW210" s="38"/>
      <c r="CX210" s="38"/>
      <c r="CY210" s="38"/>
      <c r="CZ210" s="38"/>
      <c r="DA210" s="140"/>
      <c r="DB210" s="20"/>
    </row>
    <row r="211" spans="41:106" x14ac:dyDescent="0.25">
      <c r="AO211" s="38"/>
      <c r="AP211" s="38"/>
      <c r="AQ211" s="38"/>
      <c r="AR211" s="38"/>
      <c r="AS211" s="38"/>
      <c r="AT211" s="38"/>
      <c r="AU211" s="38"/>
      <c r="AV211" s="38"/>
      <c r="AW211" s="38"/>
      <c r="AX211" s="38"/>
      <c r="AY211" s="38"/>
      <c r="AZ211" s="38"/>
      <c r="BA211" s="38"/>
      <c r="BB211" s="38"/>
      <c r="BC211" s="38"/>
      <c r="BD211" s="38"/>
      <c r="BE211" s="38"/>
      <c r="BF211" s="38"/>
      <c r="BG211" s="38"/>
      <c r="BH211" s="38"/>
      <c r="BI211" s="38"/>
      <c r="BJ211" s="38"/>
      <c r="BK211" s="38"/>
      <c r="BL211" s="38"/>
      <c r="BM211" s="38"/>
      <c r="BN211" s="38"/>
      <c r="BO211" s="38"/>
      <c r="BP211" s="38"/>
      <c r="BQ211" s="38"/>
      <c r="BR211" s="38"/>
      <c r="BS211" s="38"/>
      <c r="BT211" s="38"/>
      <c r="BU211" s="38"/>
      <c r="BV211" s="38"/>
      <c r="BW211" s="38"/>
      <c r="BX211" s="38"/>
      <c r="BY211" s="38"/>
      <c r="BZ211" s="38"/>
      <c r="CA211" s="140">
        <f t="shared" si="69"/>
        <v>44772</v>
      </c>
      <c r="CB211" s="20" t="s">
        <v>577</v>
      </c>
      <c r="CC211" s="38"/>
      <c r="CD211" s="139">
        <f t="shared" si="70"/>
        <v>44831</v>
      </c>
      <c r="CE211" s="149" t="s">
        <v>280</v>
      </c>
      <c r="CF211" s="38"/>
      <c r="CG211" s="38"/>
      <c r="CH211" s="38"/>
      <c r="CI211" s="38"/>
      <c r="CJ211" s="39"/>
      <c r="CK211" s="40"/>
      <c r="CL211" s="38"/>
      <c r="CM211" s="38"/>
      <c r="CN211" s="38"/>
      <c r="CO211" s="38"/>
      <c r="CP211" s="38"/>
      <c r="CQ211" s="38"/>
      <c r="CR211" s="38"/>
      <c r="CS211" s="38"/>
      <c r="CT211" s="38"/>
      <c r="CU211" s="38"/>
      <c r="CV211" s="38"/>
      <c r="CW211" s="38"/>
      <c r="CX211" s="38"/>
      <c r="CY211" s="38"/>
      <c r="CZ211" s="38"/>
      <c r="DA211" s="140"/>
      <c r="DB211" s="20"/>
    </row>
    <row r="212" spans="41:106" x14ac:dyDescent="0.25">
      <c r="AO212" s="38"/>
      <c r="AP212" s="38"/>
      <c r="AQ212" s="38"/>
      <c r="AR212" s="38"/>
      <c r="AS212" s="38"/>
      <c r="AT212" s="38"/>
      <c r="AU212" s="38"/>
      <c r="AV212" s="38"/>
      <c r="AW212" s="38"/>
      <c r="AX212" s="38"/>
      <c r="AY212" s="38"/>
      <c r="AZ212" s="38"/>
      <c r="BA212" s="38"/>
      <c r="BB212" s="38"/>
      <c r="BC212" s="38"/>
      <c r="BD212" s="38"/>
      <c r="BE212" s="38"/>
      <c r="BF212" s="38"/>
      <c r="BG212" s="38"/>
      <c r="BH212" s="38"/>
      <c r="BI212" s="38"/>
      <c r="BJ212" s="38"/>
      <c r="BK212" s="38"/>
      <c r="BL212" s="38"/>
      <c r="BM212" s="38"/>
      <c r="BN212" s="38"/>
      <c r="BO212" s="38"/>
      <c r="BP212" s="38"/>
      <c r="BQ212" s="38"/>
      <c r="BR212" s="38"/>
      <c r="BS212" s="38"/>
      <c r="BT212" s="38"/>
      <c r="BU212" s="38"/>
      <c r="BV212" s="38"/>
      <c r="BW212" s="38"/>
      <c r="BX212" s="38"/>
      <c r="BY212" s="38"/>
      <c r="BZ212" s="38"/>
      <c r="CA212" s="140">
        <f t="shared" si="69"/>
        <v>44773</v>
      </c>
      <c r="CB212" s="20" t="s">
        <v>578</v>
      </c>
      <c r="CC212" s="38"/>
      <c r="CD212" s="139">
        <f t="shared" si="70"/>
        <v>44832</v>
      </c>
      <c r="CE212" s="149" t="s">
        <v>281</v>
      </c>
      <c r="CF212" s="38"/>
      <c r="CG212" s="38"/>
      <c r="CH212" s="38"/>
      <c r="CI212" s="38"/>
      <c r="CJ212" s="39"/>
      <c r="CK212" s="40"/>
      <c r="CL212" s="38"/>
      <c r="CM212" s="38"/>
      <c r="CN212" s="38"/>
      <c r="CO212" s="38"/>
      <c r="CP212" s="38"/>
      <c r="CQ212" s="38"/>
      <c r="CR212" s="38"/>
      <c r="CS212" s="38"/>
      <c r="CT212" s="38"/>
      <c r="CU212" s="38"/>
      <c r="CV212" s="38"/>
      <c r="CW212" s="38"/>
      <c r="CX212" s="38"/>
      <c r="CY212" s="38"/>
      <c r="CZ212" s="38"/>
      <c r="DA212" s="140"/>
      <c r="DB212" s="20"/>
    </row>
    <row r="213" spans="41:106" x14ac:dyDescent="0.25">
      <c r="AO213" s="38"/>
      <c r="AP213" s="38"/>
      <c r="AQ213" s="38"/>
      <c r="AR213" s="38"/>
      <c r="AS213" s="38"/>
      <c r="AT213" s="38"/>
      <c r="AU213" s="38"/>
      <c r="AV213" s="38"/>
      <c r="AW213" s="38"/>
      <c r="AX213" s="38"/>
      <c r="AY213" s="38"/>
      <c r="AZ213" s="38"/>
      <c r="BA213" s="38"/>
      <c r="BB213" s="38"/>
      <c r="BC213" s="38"/>
      <c r="BD213" s="38"/>
      <c r="BE213" s="38"/>
      <c r="BF213" s="38"/>
      <c r="BG213" s="38"/>
      <c r="BH213" s="38"/>
      <c r="BI213" s="38"/>
      <c r="BJ213" s="38"/>
      <c r="BK213" s="38"/>
      <c r="BL213" s="38"/>
      <c r="BM213" s="38"/>
      <c r="BN213" s="38"/>
      <c r="BO213" s="38"/>
      <c r="BP213" s="38"/>
      <c r="BQ213" s="38"/>
      <c r="BR213" s="38"/>
      <c r="BS213" s="38"/>
      <c r="BT213" s="38"/>
      <c r="BU213" s="38"/>
      <c r="BV213" s="38"/>
      <c r="BW213" s="38"/>
      <c r="BX213" s="38"/>
      <c r="BY213" s="38"/>
      <c r="BZ213" s="38"/>
      <c r="CA213" s="140">
        <f t="shared" si="69"/>
        <v>44774</v>
      </c>
      <c r="CB213" s="20" t="s">
        <v>579</v>
      </c>
      <c r="CC213" s="38"/>
      <c r="CD213" s="139">
        <f t="shared" si="70"/>
        <v>44833</v>
      </c>
      <c r="CE213" s="149" t="s">
        <v>282</v>
      </c>
      <c r="CF213" s="38"/>
      <c r="CG213" s="38"/>
      <c r="CH213" s="38"/>
      <c r="CI213" s="38"/>
      <c r="CJ213" s="39"/>
      <c r="CK213" s="40"/>
      <c r="CL213" s="38"/>
      <c r="CM213" s="38"/>
      <c r="CN213" s="38"/>
      <c r="CO213" s="38"/>
      <c r="CP213" s="38"/>
      <c r="CQ213" s="38"/>
      <c r="CR213" s="38"/>
      <c r="CS213" s="38"/>
      <c r="CT213" s="38"/>
      <c r="CU213" s="38"/>
      <c r="CV213" s="38"/>
      <c r="CW213" s="38"/>
      <c r="CX213" s="38"/>
      <c r="CY213" s="38"/>
      <c r="CZ213" s="38"/>
      <c r="DA213" s="140"/>
      <c r="DB213" s="20"/>
    </row>
    <row r="214" spans="41:106" x14ac:dyDescent="0.25">
      <c r="AO214" s="38"/>
      <c r="AP214" s="38"/>
      <c r="AQ214" s="38"/>
      <c r="AR214" s="38"/>
      <c r="AS214" s="38"/>
      <c r="AT214" s="38"/>
      <c r="AU214" s="38"/>
      <c r="AV214" s="38"/>
      <c r="AW214" s="38"/>
      <c r="AX214" s="38"/>
      <c r="AY214" s="38"/>
      <c r="AZ214" s="38"/>
      <c r="BA214" s="38"/>
      <c r="BB214" s="38"/>
      <c r="BC214" s="38"/>
      <c r="BD214" s="38"/>
      <c r="BE214" s="38"/>
      <c r="BF214" s="38"/>
      <c r="BG214" s="38"/>
      <c r="BH214" s="38"/>
      <c r="BI214" s="38"/>
      <c r="BJ214" s="38"/>
      <c r="BK214" s="38"/>
      <c r="BL214" s="38"/>
      <c r="BM214" s="38"/>
      <c r="BN214" s="38"/>
      <c r="BO214" s="38"/>
      <c r="BP214" s="38"/>
      <c r="BQ214" s="38"/>
      <c r="BR214" s="38"/>
      <c r="BS214" s="38"/>
      <c r="BT214" s="38"/>
      <c r="BU214" s="38"/>
      <c r="BV214" s="38"/>
      <c r="BW214" s="38"/>
      <c r="BX214" s="38"/>
      <c r="BY214" s="38"/>
      <c r="BZ214" s="38"/>
      <c r="CA214" s="140">
        <f t="shared" si="69"/>
        <v>44775</v>
      </c>
      <c r="CB214" s="20" t="s">
        <v>580</v>
      </c>
      <c r="CC214" s="38"/>
      <c r="CD214" s="139">
        <f t="shared" si="70"/>
        <v>44834</v>
      </c>
      <c r="CE214" s="149" t="s">
        <v>283</v>
      </c>
      <c r="CF214" s="38"/>
      <c r="CG214" s="38"/>
      <c r="CH214" s="38"/>
      <c r="CI214" s="38"/>
      <c r="CJ214" s="39"/>
      <c r="CK214" s="40"/>
      <c r="CL214" s="38"/>
      <c r="CM214" s="38"/>
      <c r="CN214" s="38"/>
      <c r="CO214" s="38"/>
      <c r="CP214" s="38"/>
      <c r="CQ214" s="38"/>
      <c r="CR214" s="38"/>
      <c r="CS214" s="38"/>
      <c r="CT214" s="38"/>
      <c r="CU214" s="38"/>
      <c r="CV214" s="38"/>
      <c r="CW214" s="38"/>
      <c r="CX214" s="38"/>
      <c r="CY214" s="38"/>
      <c r="CZ214" s="38"/>
      <c r="DA214" s="140"/>
      <c r="DB214" s="20"/>
    </row>
    <row r="215" spans="41:106" x14ac:dyDescent="0.25">
      <c r="AO215" s="38"/>
      <c r="AP215" s="38"/>
      <c r="AQ215" s="38"/>
      <c r="AR215" s="38"/>
      <c r="AS215" s="38"/>
      <c r="AT215" s="38"/>
      <c r="AU215" s="38"/>
      <c r="AV215" s="38"/>
      <c r="AW215" s="38"/>
      <c r="AX215" s="38"/>
      <c r="AY215" s="38"/>
      <c r="AZ215" s="38"/>
      <c r="BA215" s="38"/>
      <c r="BB215" s="38"/>
      <c r="BC215" s="38"/>
      <c r="BD215" s="38"/>
      <c r="BE215" s="38"/>
      <c r="BF215" s="38"/>
      <c r="BG215" s="38"/>
      <c r="BH215" s="38"/>
      <c r="BI215" s="38"/>
      <c r="BJ215" s="38"/>
      <c r="BK215" s="38"/>
      <c r="BL215" s="38"/>
      <c r="BM215" s="38"/>
      <c r="BN215" s="38"/>
      <c r="BO215" s="38"/>
      <c r="BP215" s="38"/>
      <c r="BQ215" s="38"/>
      <c r="BR215" s="38"/>
      <c r="BS215" s="38"/>
      <c r="BT215" s="38"/>
      <c r="BU215" s="38"/>
      <c r="BV215" s="38"/>
      <c r="BW215" s="38"/>
      <c r="BX215" s="38"/>
      <c r="BY215" s="38"/>
      <c r="BZ215" s="38"/>
      <c r="CA215" s="140">
        <f t="shared" si="69"/>
        <v>44776</v>
      </c>
      <c r="CB215" s="20" t="s">
        <v>581</v>
      </c>
      <c r="CC215" s="38"/>
      <c r="CD215" s="139">
        <f t="shared" si="70"/>
        <v>44835</v>
      </c>
      <c r="CE215" s="147" t="s">
        <v>284</v>
      </c>
      <c r="CF215" s="38"/>
      <c r="CG215" s="38"/>
      <c r="CH215" s="38"/>
      <c r="CI215" s="38"/>
      <c r="CJ215" s="39"/>
      <c r="CK215" s="40"/>
      <c r="CL215" s="38"/>
      <c r="CM215" s="38"/>
      <c r="CN215" s="38"/>
      <c r="CO215" s="38"/>
      <c r="CP215" s="38"/>
      <c r="CQ215" s="38"/>
      <c r="CR215" s="38"/>
      <c r="CS215" s="38"/>
      <c r="CT215" s="38"/>
      <c r="CU215" s="38"/>
      <c r="CV215" s="38"/>
      <c r="CW215" s="38"/>
      <c r="CX215" s="38"/>
      <c r="CY215" s="38"/>
      <c r="CZ215" s="38"/>
      <c r="DA215" s="140"/>
      <c r="DB215" s="20"/>
    </row>
    <row r="216" spans="41:106" x14ac:dyDescent="0.25">
      <c r="AO216" s="38"/>
      <c r="AP216" s="38"/>
      <c r="AQ216" s="38"/>
      <c r="AR216" s="38"/>
      <c r="AS216" s="38"/>
      <c r="AT216" s="38"/>
      <c r="AU216" s="38"/>
      <c r="AV216" s="38"/>
      <c r="AW216" s="38"/>
      <c r="AX216" s="38"/>
      <c r="AY216" s="38"/>
      <c r="AZ216" s="38"/>
      <c r="BA216" s="38"/>
      <c r="BB216" s="38"/>
      <c r="BC216" s="38"/>
      <c r="BD216" s="38"/>
      <c r="BE216" s="38"/>
      <c r="BF216" s="38"/>
      <c r="BG216" s="38"/>
      <c r="BH216" s="38"/>
      <c r="BI216" s="38"/>
      <c r="BJ216" s="38"/>
      <c r="BK216" s="38"/>
      <c r="BL216" s="38"/>
      <c r="BM216" s="38"/>
      <c r="BN216" s="38"/>
      <c r="BO216" s="38"/>
      <c r="BP216" s="38"/>
      <c r="BQ216" s="38"/>
      <c r="BR216" s="38"/>
      <c r="BS216" s="38"/>
      <c r="BT216" s="38"/>
      <c r="BU216" s="38"/>
      <c r="BV216" s="38"/>
      <c r="BW216" s="38"/>
      <c r="BX216" s="38"/>
      <c r="BY216" s="38"/>
      <c r="BZ216" s="38"/>
      <c r="CA216" s="140">
        <f t="shared" si="69"/>
        <v>44777</v>
      </c>
      <c r="CB216" s="20" t="s">
        <v>582</v>
      </c>
      <c r="CC216" s="38"/>
      <c r="CD216" s="139">
        <f t="shared" si="70"/>
        <v>44836</v>
      </c>
      <c r="CE216" s="147" t="s">
        <v>285</v>
      </c>
      <c r="CF216" s="38"/>
      <c r="CG216" s="38"/>
      <c r="CH216" s="38"/>
      <c r="CI216" s="38"/>
      <c r="CJ216" s="39"/>
      <c r="CK216" s="40"/>
      <c r="CL216" s="38"/>
      <c r="CM216" s="38"/>
      <c r="CN216" s="38"/>
      <c r="CO216" s="38"/>
      <c r="CP216" s="38"/>
      <c r="CQ216" s="38"/>
      <c r="CR216" s="38"/>
      <c r="CS216" s="38"/>
      <c r="CT216" s="38"/>
      <c r="CU216" s="38"/>
      <c r="CV216" s="38"/>
      <c r="CW216" s="38"/>
      <c r="CX216" s="38"/>
      <c r="CY216" s="38"/>
      <c r="CZ216" s="38"/>
      <c r="DA216" s="140"/>
      <c r="DB216" s="20"/>
    </row>
    <row r="217" spans="41:106" x14ac:dyDescent="0.25">
      <c r="AO217" s="38"/>
      <c r="AP217" s="38"/>
      <c r="AQ217" s="38"/>
      <c r="AR217" s="38"/>
      <c r="AS217" s="38"/>
      <c r="AT217" s="38"/>
      <c r="AU217" s="38"/>
      <c r="AV217" s="38"/>
      <c r="AW217" s="38"/>
      <c r="AX217" s="38"/>
      <c r="AY217" s="38"/>
      <c r="AZ217" s="38"/>
      <c r="BA217" s="38"/>
      <c r="BB217" s="38"/>
      <c r="BC217" s="38"/>
      <c r="BD217" s="38"/>
      <c r="BE217" s="38"/>
      <c r="BF217" s="38"/>
      <c r="BG217" s="38"/>
      <c r="BH217" s="38"/>
      <c r="BI217" s="38"/>
      <c r="BJ217" s="38"/>
      <c r="BK217" s="38"/>
      <c r="BL217" s="38"/>
      <c r="BM217" s="38"/>
      <c r="BN217" s="38"/>
      <c r="BO217" s="38"/>
      <c r="BP217" s="38"/>
      <c r="BQ217" s="38"/>
      <c r="BR217" s="38"/>
      <c r="BS217" s="38"/>
      <c r="BT217" s="38"/>
      <c r="BU217" s="38"/>
      <c r="BV217" s="38"/>
      <c r="BW217" s="38"/>
      <c r="BX217" s="38"/>
      <c r="BY217" s="38"/>
      <c r="BZ217" s="38"/>
      <c r="CA217" s="140">
        <f t="shared" si="69"/>
        <v>44778</v>
      </c>
      <c r="CB217" s="20" t="s">
        <v>583</v>
      </c>
      <c r="CC217" s="38"/>
      <c r="CD217" s="139">
        <f t="shared" si="70"/>
        <v>44837</v>
      </c>
      <c r="CE217" s="147" t="s">
        <v>286</v>
      </c>
      <c r="CF217" s="38"/>
      <c r="CG217" s="38"/>
      <c r="CH217" s="38"/>
      <c r="CI217" s="38"/>
      <c r="CJ217" s="39"/>
      <c r="CK217" s="40"/>
      <c r="CL217" s="38"/>
      <c r="CM217" s="38"/>
      <c r="CN217" s="38"/>
      <c r="CO217" s="38"/>
      <c r="CP217" s="38"/>
      <c r="CQ217" s="38"/>
      <c r="CR217" s="38"/>
      <c r="CS217" s="38"/>
      <c r="CT217" s="38"/>
      <c r="CU217" s="38"/>
      <c r="CV217" s="38"/>
      <c r="CW217" s="38"/>
      <c r="CX217" s="38"/>
      <c r="CY217" s="38"/>
      <c r="CZ217" s="38"/>
      <c r="DA217" s="140"/>
      <c r="DB217" s="20"/>
    </row>
    <row r="218" spans="41:106" x14ac:dyDescent="0.25">
      <c r="AO218" s="38"/>
      <c r="AP218" s="38"/>
      <c r="AQ218" s="38"/>
      <c r="AR218" s="38"/>
      <c r="AS218" s="38"/>
      <c r="AT218" s="38"/>
      <c r="AU218" s="38"/>
      <c r="AV218" s="38"/>
      <c r="AW218" s="38"/>
      <c r="AX218" s="38"/>
      <c r="AY218" s="38"/>
      <c r="AZ218" s="38"/>
      <c r="BA218" s="38"/>
      <c r="BB218" s="38"/>
      <c r="BC218" s="38"/>
      <c r="BD218" s="38"/>
      <c r="BE218" s="38"/>
      <c r="BF218" s="38"/>
      <c r="BG218" s="38"/>
      <c r="BH218" s="38"/>
      <c r="BI218" s="38"/>
      <c r="BJ218" s="38"/>
      <c r="BK218" s="38"/>
      <c r="BL218" s="38"/>
      <c r="BM218" s="38"/>
      <c r="BN218" s="38"/>
      <c r="BO218" s="38"/>
      <c r="BP218" s="38"/>
      <c r="BQ218" s="38"/>
      <c r="BR218" s="38"/>
      <c r="BS218" s="38"/>
      <c r="BT218" s="38"/>
      <c r="BU218" s="38"/>
      <c r="BV218" s="38"/>
      <c r="BW218" s="38"/>
      <c r="BX218" s="38"/>
      <c r="BY218" s="38"/>
      <c r="BZ218" s="38"/>
      <c r="CA218" s="140">
        <f t="shared" si="69"/>
        <v>44779</v>
      </c>
      <c r="CB218" s="20" t="s">
        <v>584</v>
      </c>
      <c r="CC218" s="38"/>
      <c r="CD218" s="139">
        <f t="shared" si="70"/>
        <v>44838</v>
      </c>
      <c r="CE218" s="147" t="s">
        <v>287</v>
      </c>
      <c r="CF218" s="38"/>
      <c r="CG218" s="38"/>
      <c r="CH218" s="38"/>
      <c r="CI218" s="38"/>
      <c r="CJ218" s="39"/>
      <c r="CK218" s="40"/>
      <c r="CL218" s="38"/>
      <c r="CM218" s="38"/>
      <c r="CN218" s="38"/>
      <c r="CO218" s="38"/>
      <c r="CP218" s="38"/>
      <c r="CQ218" s="38"/>
      <c r="CR218" s="38"/>
      <c r="CS218" s="38"/>
      <c r="CT218" s="38"/>
      <c r="CU218" s="38"/>
      <c r="CV218" s="38"/>
      <c r="CW218" s="38"/>
      <c r="CX218" s="38"/>
      <c r="CY218" s="38"/>
      <c r="CZ218" s="38"/>
      <c r="DA218" s="140"/>
      <c r="DB218" s="20"/>
    </row>
    <row r="219" spans="41:106" x14ac:dyDescent="0.25">
      <c r="AO219" s="38"/>
      <c r="AP219" s="38"/>
      <c r="AQ219" s="38"/>
      <c r="AR219" s="38"/>
      <c r="AS219" s="38"/>
      <c r="AT219" s="38"/>
      <c r="AU219" s="38"/>
      <c r="AV219" s="38"/>
      <c r="AW219" s="38"/>
      <c r="AX219" s="38"/>
      <c r="AY219" s="38"/>
      <c r="AZ219" s="38"/>
      <c r="BA219" s="38"/>
      <c r="BB219" s="38"/>
      <c r="BC219" s="38"/>
      <c r="BD219" s="38"/>
      <c r="BE219" s="38"/>
      <c r="BF219" s="38"/>
      <c r="BG219" s="38"/>
      <c r="BH219" s="38"/>
      <c r="BI219" s="38"/>
      <c r="BJ219" s="38"/>
      <c r="BK219" s="38"/>
      <c r="BL219" s="38"/>
      <c r="BM219" s="38"/>
      <c r="BN219" s="38"/>
      <c r="BO219" s="38"/>
      <c r="BP219" s="38"/>
      <c r="BQ219" s="38"/>
      <c r="BR219" s="38"/>
      <c r="BS219" s="38"/>
      <c r="BT219" s="38"/>
      <c r="BU219" s="38"/>
      <c r="BV219" s="38"/>
      <c r="BW219" s="38"/>
      <c r="BX219" s="38"/>
      <c r="BY219" s="38"/>
      <c r="BZ219" s="38"/>
      <c r="CA219" s="140">
        <f t="shared" si="69"/>
        <v>44780</v>
      </c>
      <c r="CB219" s="20" t="s">
        <v>585</v>
      </c>
      <c r="CC219" s="38"/>
      <c r="CD219" s="139">
        <f t="shared" si="70"/>
        <v>44839</v>
      </c>
      <c r="CE219" s="147" t="s">
        <v>288</v>
      </c>
      <c r="CF219" s="38"/>
      <c r="CG219" s="38"/>
      <c r="CH219" s="38"/>
      <c r="CI219" s="38"/>
      <c r="CJ219" s="39"/>
      <c r="CK219" s="40"/>
      <c r="CL219" s="38"/>
      <c r="CM219" s="38"/>
      <c r="CN219" s="38"/>
      <c r="CO219" s="38"/>
      <c r="CP219" s="38"/>
      <c r="CQ219" s="38"/>
      <c r="CR219" s="38"/>
      <c r="CS219" s="38"/>
      <c r="CT219" s="38"/>
      <c r="CU219" s="38"/>
      <c r="CV219" s="38"/>
      <c r="CW219" s="38"/>
      <c r="CX219" s="38"/>
      <c r="CY219" s="38"/>
      <c r="CZ219" s="38"/>
      <c r="DA219" s="140"/>
      <c r="DB219" s="20"/>
    </row>
    <row r="220" spans="41:106" x14ac:dyDescent="0.25">
      <c r="AO220" s="38"/>
      <c r="AP220" s="38"/>
      <c r="AQ220" s="38"/>
      <c r="AR220" s="38"/>
      <c r="AS220" s="38"/>
      <c r="AT220" s="38"/>
      <c r="AU220" s="38"/>
      <c r="AV220" s="38"/>
      <c r="AW220" s="38"/>
      <c r="AX220" s="38"/>
      <c r="AY220" s="38"/>
      <c r="AZ220" s="38"/>
      <c r="BA220" s="38"/>
      <c r="BB220" s="38"/>
      <c r="BC220" s="38"/>
      <c r="BD220" s="38"/>
      <c r="BE220" s="38"/>
      <c r="BF220" s="38"/>
      <c r="BG220" s="38"/>
      <c r="BH220" s="38"/>
      <c r="BI220" s="38"/>
      <c r="BJ220" s="38"/>
      <c r="BK220" s="38"/>
      <c r="BL220" s="38"/>
      <c r="BM220" s="38"/>
      <c r="BN220" s="38"/>
      <c r="BO220" s="38"/>
      <c r="BP220" s="38"/>
      <c r="BQ220" s="38"/>
      <c r="BR220" s="38"/>
      <c r="BS220" s="38"/>
      <c r="BT220" s="38"/>
      <c r="BU220" s="38"/>
      <c r="BV220" s="38"/>
      <c r="BW220" s="38"/>
      <c r="BX220" s="38"/>
      <c r="BY220" s="38"/>
      <c r="BZ220" s="38"/>
      <c r="CA220" s="140">
        <f t="shared" si="69"/>
        <v>44781</v>
      </c>
      <c r="CB220" s="20" t="s">
        <v>586</v>
      </c>
      <c r="CC220" s="38"/>
      <c r="CD220" s="139">
        <f t="shared" si="70"/>
        <v>44840</v>
      </c>
      <c r="CE220" s="147" t="s">
        <v>289</v>
      </c>
      <c r="CF220" s="38"/>
      <c r="CG220" s="38"/>
      <c r="CH220" s="38"/>
      <c r="CI220" s="38"/>
      <c r="CJ220" s="39"/>
      <c r="CK220" s="40"/>
      <c r="CL220" s="38"/>
      <c r="CM220" s="38"/>
      <c r="CN220" s="38"/>
      <c r="CO220" s="38"/>
      <c r="CP220" s="38"/>
      <c r="CQ220" s="38"/>
      <c r="CR220" s="38"/>
      <c r="CS220" s="38"/>
      <c r="CT220" s="38"/>
      <c r="CU220" s="38"/>
      <c r="CV220" s="38"/>
      <c r="CW220" s="38"/>
      <c r="CX220" s="38"/>
      <c r="CY220" s="38"/>
      <c r="CZ220" s="38"/>
      <c r="DA220" s="140"/>
      <c r="DB220" s="20"/>
    </row>
    <row r="221" spans="41:106" x14ac:dyDescent="0.25">
      <c r="AO221" s="38"/>
      <c r="AP221" s="38"/>
      <c r="AQ221" s="38"/>
      <c r="AR221" s="38"/>
      <c r="AS221" s="38"/>
      <c r="AT221" s="38"/>
      <c r="AU221" s="38"/>
      <c r="AV221" s="38"/>
      <c r="AW221" s="38"/>
      <c r="AX221" s="38"/>
      <c r="AY221" s="38"/>
      <c r="AZ221" s="38"/>
      <c r="BA221" s="38"/>
      <c r="BB221" s="38"/>
      <c r="BC221" s="38"/>
      <c r="BD221" s="38"/>
      <c r="BE221" s="38"/>
      <c r="BF221" s="38"/>
      <c r="BG221" s="38"/>
      <c r="BH221" s="38"/>
      <c r="BI221" s="38"/>
      <c r="BJ221" s="38"/>
      <c r="BK221" s="38"/>
      <c r="BL221" s="38"/>
      <c r="BM221" s="38"/>
      <c r="BN221" s="38"/>
      <c r="BO221" s="38"/>
      <c r="BP221" s="38"/>
      <c r="BQ221" s="38"/>
      <c r="BR221" s="38"/>
      <c r="BS221" s="38"/>
      <c r="BT221" s="38"/>
      <c r="BU221" s="38"/>
      <c r="BV221" s="38"/>
      <c r="BW221" s="38"/>
      <c r="BX221" s="38"/>
      <c r="BY221" s="38"/>
      <c r="BZ221" s="38"/>
      <c r="CA221" s="140">
        <f t="shared" si="69"/>
        <v>44782</v>
      </c>
      <c r="CB221" s="20" t="s">
        <v>587</v>
      </c>
      <c r="CC221" s="38"/>
      <c r="CD221" s="139">
        <f t="shared" si="70"/>
        <v>44841</v>
      </c>
      <c r="CE221" s="147" t="s">
        <v>290</v>
      </c>
      <c r="CF221" s="38"/>
      <c r="CG221" s="38"/>
      <c r="CH221" s="38"/>
      <c r="CI221" s="38"/>
      <c r="CJ221" s="39"/>
      <c r="CK221" s="40"/>
      <c r="CL221" s="38"/>
      <c r="CM221" s="38"/>
      <c r="CN221" s="38"/>
      <c r="CO221" s="38"/>
      <c r="CP221" s="38"/>
      <c r="CQ221" s="38"/>
      <c r="CR221" s="38"/>
      <c r="CS221" s="38"/>
      <c r="CT221" s="38"/>
      <c r="CU221" s="38"/>
      <c r="CV221" s="38"/>
      <c r="CW221" s="38"/>
      <c r="CX221" s="38"/>
      <c r="CY221" s="38"/>
      <c r="CZ221" s="38"/>
      <c r="DA221" s="140"/>
      <c r="DB221" s="20"/>
    </row>
    <row r="222" spans="41:106" x14ac:dyDescent="0.25">
      <c r="AO222" s="38"/>
      <c r="AP222" s="38"/>
      <c r="AQ222" s="38"/>
      <c r="AR222" s="38"/>
      <c r="AS222" s="38"/>
      <c r="AT222" s="38"/>
      <c r="AU222" s="38"/>
      <c r="AV222" s="38"/>
      <c r="AW222" s="38"/>
      <c r="AX222" s="38"/>
      <c r="AY222" s="38"/>
      <c r="AZ222" s="38"/>
      <c r="BA222" s="38"/>
      <c r="BB222" s="38"/>
      <c r="BC222" s="38"/>
      <c r="BD222" s="38"/>
      <c r="BE222" s="38"/>
      <c r="BF222" s="38"/>
      <c r="BG222" s="38"/>
      <c r="BH222" s="38"/>
      <c r="BI222" s="38"/>
      <c r="BJ222" s="38"/>
      <c r="BK222" s="38"/>
      <c r="BL222" s="38"/>
      <c r="BM222" s="38"/>
      <c r="BN222" s="38"/>
      <c r="BO222" s="38"/>
      <c r="BP222" s="38"/>
      <c r="BQ222" s="38"/>
      <c r="BR222" s="38"/>
      <c r="BS222" s="38"/>
      <c r="BT222" s="38"/>
      <c r="BU222" s="38"/>
      <c r="BV222" s="38"/>
      <c r="BW222" s="38"/>
      <c r="BX222" s="38"/>
      <c r="BY222" s="38"/>
      <c r="BZ222" s="38"/>
      <c r="CA222" s="140">
        <f t="shared" si="69"/>
        <v>44783</v>
      </c>
      <c r="CB222" s="20" t="s">
        <v>588</v>
      </c>
      <c r="CC222" s="38"/>
      <c r="CD222" s="139">
        <f t="shared" si="70"/>
        <v>44842</v>
      </c>
      <c r="CE222" s="147" t="s">
        <v>291</v>
      </c>
      <c r="CF222" s="38"/>
      <c r="CG222" s="38"/>
      <c r="CH222" s="38"/>
      <c r="CI222" s="38"/>
      <c r="CJ222" s="39"/>
      <c r="CK222" s="40"/>
      <c r="CL222" s="38"/>
      <c r="CM222" s="38"/>
      <c r="CN222" s="38"/>
      <c r="CO222" s="38"/>
      <c r="CP222" s="38"/>
      <c r="CQ222" s="38"/>
      <c r="CR222" s="38"/>
      <c r="CS222" s="38"/>
      <c r="CT222" s="38"/>
      <c r="CU222" s="38"/>
      <c r="CV222" s="38"/>
      <c r="CW222" s="38"/>
      <c r="CX222" s="38"/>
      <c r="CY222" s="38"/>
      <c r="CZ222" s="38"/>
      <c r="DA222" s="140"/>
      <c r="DB222" s="20"/>
    </row>
    <row r="223" spans="41:106" x14ac:dyDescent="0.25">
      <c r="AO223" s="38"/>
      <c r="AP223" s="38"/>
      <c r="AQ223" s="38"/>
      <c r="AR223" s="38"/>
      <c r="AS223" s="38"/>
      <c r="AT223" s="38"/>
      <c r="AU223" s="38"/>
      <c r="AV223" s="38"/>
      <c r="AW223" s="38"/>
      <c r="AX223" s="38"/>
      <c r="AY223" s="38"/>
      <c r="AZ223" s="38"/>
      <c r="BA223" s="38"/>
      <c r="BB223" s="38"/>
      <c r="BC223" s="38"/>
      <c r="BD223" s="38"/>
      <c r="BE223" s="38"/>
      <c r="BF223" s="38"/>
      <c r="BG223" s="38"/>
      <c r="BH223" s="38"/>
      <c r="BI223" s="38"/>
      <c r="BJ223" s="38"/>
      <c r="BK223" s="38"/>
      <c r="BL223" s="38"/>
      <c r="BM223" s="38"/>
      <c r="BN223" s="38"/>
      <c r="BO223" s="38"/>
      <c r="BP223" s="38"/>
      <c r="BQ223" s="38"/>
      <c r="BR223" s="38"/>
      <c r="BS223" s="38"/>
      <c r="BT223" s="38"/>
      <c r="BU223" s="38"/>
      <c r="BV223" s="38"/>
      <c r="BW223" s="38"/>
      <c r="BX223" s="38"/>
      <c r="BY223" s="38"/>
      <c r="BZ223" s="38"/>
      <c r="CA223" s="140">
        <f t="shared" si="69"/>
        <v>44784</v>
      </c>
      <c r="CB223" s="20" t="s">
        <v>589</v>
      </c>
      <c r="CC223" s="38"/>
      <c r="CD223" s="139">
        <f t="shared" si="70"/>
        <v>44843</v>
      </c>
      <c r="CE223" s="147" t="s">
        <v>292</v>
      </c>
      <c r="CF223" s="38"/>
      <c r="CG223" s="38"/>
      <c r="CH223" s="38"/>
      <c r="CI223" s="38"/>
      <c r="CJ223" s="39"/>
      <c r="CK223" s="40"/>
      <c r="CL223" s="38"/>
      <c r="CM223" s="38"/>
      <c r="CN223" s="38"/>
      <c r="CO223" s="38"/>
      <c r="CP223" s="38"/>
      <c r="CQ223" s="38"/>
      <c r="CR223" s="38"/>
      <c r="CS223" s="38"/>
      <c r="CT223" s="38"/>
      <c r="CU223" s="38"/>
      <c r="CV223" s="38"/>
      <c r="CW223" s="38"/>
      <c r="CX223" s="38"/>
      <c r="CY223" s="38"/>
      <c r="CZ223" s="38"/>
      <c r="DA223" s="140"/>
      <c r="DB223" s="20"/>
    </row>
    <row r="224" spans="41:106" x14ac:dyDescent="0.25">
      <c r="AO224" s="38"/>
      <c r="AP224" s="38"/>
      <c r="AQ224" s="38"/>
      <c r="AR224" s="38"/>
      <c r="AS224" s="38"/>
      <c r="AT224" s="38"/>
      <c r="AU224" s="38"/>
      <c r="AV224" s="38"/>
      <c r="AW224" s="38"/>
      <c r="AX224" s="38"/>
      <c r="AY224" s="38"/>
      <c r="AZ224" s="38"/>
      <c r="BA224" s="38"/>
      <c r="BB224" s="38"/>
      <c r="BC224" s="38"/>
      <c r="BD224" s="38"/>
      <c r="BE224" s="38"/>
      <c r="BF224" s="38"/>
      <c r="BG224" s="38"/>
      <c r="BH224" s="38"/>
      <c r="BI224" s="38"/>
      <c r="BJ224" s="38"/>
      <c r="BK224" s="38"/>
      <c r="BL224" s="38"/>
      <c r="BM224" s="38"/>
      <c r="BN224" s="38"/>
      <c r="BO224" s="38"/>
      <c r="BP224" s="38"/>
      <c r="BQ224" s="38"/>
      <c r="BR224" s="38"/>
      <c r="BS224" s="38"/>
      <c r="BT224" s="38"/>
      <c r="BU224" s="38"/>
      <c r="BV224" s="38"/>
      <c r="BW224" s="38"/>
      <c r="BX224" s="38"/>
      <c r="BY224" s="38"/>
      <c r="BZ224" s="38"/>
      <c r="CA224" s="140">
        <f t="shared" si="69"/>
        <v>44785</v>
      </c>
      <c r="CB224" s="20" t="s">
        <v>590</v>
      </c>
      <c r="CC224" s="38"/>
      <c r="CD224" s="139">
        <f t="shared" si="70"/>
        <v>44844</v>
      </c>
      <c r="CE224" s="147" t="s">
        <v>293</v>
      </c>
      <c r="CF224" s="38"/>
      <c r="CG224" s="38"/>
      <c r="CH224" s="38"/>
      <c r="CI224" s="38"/>
      <c r="CJ224" s="39"/>
      <c r="CK224" s="40"/>
      <c r="CL224" s="38"/>
      <c r="CM224" s="38"/>
      <c r="CN224" s="38"/>
      <c r="CO224" s="38"/>
      <c r="CP224" s="38"/>
      <c r="CQ224" s="38"/>
      <c r="CR224" s="38"/>
      <c r="CS224" s="38"/>
      <c r="CT224" s="38"/>
      <c r="CU224" s="38"/>
      <c r="CV224" s="38"/>
      <c r="CW224" s="38"/>
      <c r="CX224" s="38"/>
      <c r="CY224" s="38"/>
      <c r="CZ224" s="38"/>
      <c r="DA224" s="140"/>
      <c r="DB224" s="20"/>
    </row>
    <row r="225" spans="41:106" x14ac:dyDescent="0.25">
      <c r="AO225" s="38"/>
      <c r="AP225" s="38"/>
      <c r="AQ225" s="38"/>
      <c r="AR225" s="38"/>
      <c r="AS225" s="38"/>
      <c r="AT225" s="38"/>
      <c r="AU225" s="38"/>
      <c r="AV225" s="38"/>
      <c r="AW225" s="38"/>
      <c r="AX225" s="38"/>
      <c r="AY225" s="38"/>
      <c r="AZ225" s="38"/>
      <c r="BA225" s="38"/>
      <c r="BB225" s="38"/>
      <c r="BC225" s="38"/>
      <c r="BD225" s="38"/>
      <c r="BE225" s="38"/>
      <c r="BF225" s="38"/>
      <c r="BG225" s="38"/>
      <c r="BH225" s="38"/>
      <c r="BI225" s="38"/>
      <c r="BJ225" s="38"/>
      <c r="BK225" s="38"/>
      <c r="BL225" s="38"/>
      <c r="BM225" s="38"/>
      <c r="BN225" s="38"/>
      <c r="BO225" s="38"/>
      <c r="BP225" s="38"/>
      <c r="BQ225" s="38"/>
      <c r="BR225" s="38"/>
      <c r="BS225" s="38"/>
      <c r="BT225" s="38"/>
      <c r="BU225" s="38"/>
      <c r="BV225" s="38"/>
      <c r="BW225" s="38"/>
      <c r="BX225" s="38"/>
      <c r="BY225" s="38"/>
      <c r="BZ225" s="38"/>
      <c r="CA225" s="140">
        <f t="shared" si="69"/>
        <v>44786</v>
      </c>
      <c r="CB225" s="20" t="s">
        <v>591</v>
      </c>
      <c r="CC225" s="38"/>
      <c r="CD225" s="139">
        <f t="shared" si="70"/>
        <v>44845</v>
      </c>
      <c r="CE225" s="147" t="s">
        <v>294</v>
      </c>
      <c r="CF225" s="38"/>
      <c r="CG225" s="38"/>
      <c r="CH225" s="38"/>
      <c r="CI225" s="38"/>
      <c r="CJ225" s="39"/>
      <c r="CK225" s="40"/>
      <c r="CL225" s="38"/>
      <c r="CM225" s="38"/>
      <c r="CN225" s="38"/>
      <c r="CO225" s="38"/>
      <c r="CP225" s="38"/>
      <c r="CQ225" s="38"/>
      <c r="CR225" s="38"/>
      <c r="CS225" s="38"/>
      <c r="CT225" s="38"/>
      <c r="CU225" s="38"/>
      <c r="CV225" s="38"/>
      <c r="CW225" s="38"/>
      <c r="CX225" s="38"/>
      <c r="CY225" s="38"/>
      <c r="CZ225" s="38"/>
      <c r="DA225" s="140"/>
      <c r="DB225" s="20"/>
    </row>
    <row r="226" spans="41:106" x14ac:dyDescent="0.25">
      <c r="AO226" s="38"/>
      <c r="AP226" s="38"/>
      <c r="AQ226" s="38"/>
      <c r="AR226" s="38"/>
      <c r="AS226" s="38"/>
      <c r="AT226" s="38"/>
      <c r="AU226" s="38"/>
      <c r="AV226" s="38"/>
      <c r="AW226" s="38"/>
      <c r="AX226" s="38"/>
      <c r="AY226" s="38"/>
      <c r="AZ226" s="38"/>
      <c r="BA226" s="38"/>
      <c r="BB226" s="38"/>
      <c r="BC226" s="38"/>
      <c r="BD226" s="38"/>
      <c r="BE226" s="38"/>
      <c r="BF226" s="38"/>
      <c r="BG226" s="38"/>
      <c r="BH226" s="38"/>
      <c r="BI226" s="38"/>
      <c r="BJ226" s="38"/>
      <c r="BK226" s="38"/>
      <c r="BL226" s="38"/>
      <c r="BM226" s="38"/>
      <c r="BN226" s="38"/>
      <c r="BO226" s="38"/>
      <c r="BP226" s="38"/>
      <c r="BQ226" s="38"/>
      <c r="BR226" s="38"/>
      <c r="BS226" s="38"/>
      <c r="BT226" s="38"/>
      <c r="BU226" s="38"/>
      <c r="BV226" s="38"/>
      <c r="BW226" s="38"/>
      <c r="BX226" s="38"/>
      <c r="BY226" s="38"/>
      <c r="BZ226" s="38"/>
      <c r="CA226" s="140">
        <f t="shared" si="69"/>
        <v>44787</v>
      </c>
      <c r="CB226" s="20" t="s">
        <v>592</v>
      </c>
      <c r="CC226" s="38"/>
      <c r="CD226" s="139">
        <f t="shared" si="70"/>
        <v>44846</v>
      </c>
      <c r="CE226" s="147" t="s">
        <v>295</v>
      </c>
      <c r="CF226" s="38"/>
      <c r="CG226" s="38"/>
      <c r="CH226" s="38"/>
      <c r="CI226" s="38"/>
      <c r="CJ226" s="39"/>
      <c r="CK226" s="40"/>
      <c r="CL226" s="38"/>
      <c r="CM226" s="38"/>
      <c r="CN226" s="38"/>
      <c r="CO226" s="38"/>
      <c r="CP226" s="38"/>
      <c r="CQ226" s="38"/>
      <c r="CR226" s="38"/>
      <c r="CS226" s="38"/>
      <c r="CT226" s="38"/>
      <c r="CU226" s="38"/>
      <c r="CV226" s="38"/>
      <c r="CW226" s="38"/>
      <c r="CX226" s="38"/>
      <c r="CY226" s="38"/>
      <c r="CZ226" s="38"/>
      <c r="DA226" s="140"/>
      <c r="DB226" s="20"/>
    </row>
    <row r="227" spans="41:106" x14ac:dyDescent="0.25">
      <c r="AO227" s="38"/>
      <c r="AP227" s="38"/>
      <c r="AQ227" s="38"/>
      <c r="AR227" s="38"/>
      <c r="AS227" s="38"/>
      <c r="AT227" s="38"/>
      <c r="AU227" s="38"/>
      <c r="AV227" s="38"/>
      <c r="AW227" s="38"/>
      <c r="AX227" s="38"/>
      <c r="AY227" s="38"/>
      <c r="AZ227" s="38"/>
      <c r="BA227" s="38"/>
      <c r="BB227" s="38"/>
      <c r="BC227" s="38"/>
      <c r="BD227" s="38"/>
      <c r="BE227" s="38"/>
      <c r="BF227" s="38"/>
      <c r="BG227" s="38"/>
      <c r="BH227" s="38"/>
      <c r="BI227" s="38"/>
      <c r="BJ227" s="38"/>
      <c r="BK227" s="38"/>
      <c r="BL227" s="38"/>
      <c r="BM227" s="38"/>
      <c r="BN227" s="38"/>
      <c r="BO227" s="38"/>
      <c r="BP227" s="38"/>
      <c r="BQ227" s="38"/>
      <c r="BR227" s="38"/>
      <c r="BS227" s="38"/>
      <c r="BT227" s="38"/>
      <c r="BU227" s="38"/>
      <c r="BV227" s="38"/>
      <c r="BW227" s="38"/>
      <c r="BX227" s="38"/>
      <c r="BY227" s="38"/>
      <c r="BZ227" s="38"/>
      <c r="CA227" s="140">
        <f t="shared" si="69"/>
        <v>44788</v>
      </c>
      <c r="CB227" s="20" t="s">
        <v>593</v>
      </c>
      <c r="CC227" s="38"/>
      <c r="CD227" s="139">
        <f t="shared" si="70"/>
        <v>44847</v>
      </c>
      <c r="CE227" s="147" t="s">
        <v>296</v>
      </c>
      <c r="CF227" s="38"/>
      <c r="CG227" s="38"/>
      <c r="CH227" s="38"/>
      <c r="CI227" s="38"/>
      <c r="CJ227" s="39"/>
      <c r="CK227" s="40"/>
      <c r="CL227" s="38"/>
      <c r="CM227" s="38"/>
      <c r="CN227" s="38"/>
      <c r="CO227" s="38"/>
      <c r="CP227" s="38"/>
      <c r="CQ227" s="38"/>
      <c r="CR227" s="38"/>
      <c r="CS227" s="38"/>
      <c r="CT227" s="38"/>
      <c r="CU227" s="38"/>
      <c r="CV227" s="38"/>
      <c r="CW227" s="38"/>
      <c r="CX227" s="38"/>
      <c r="CY227" s="38"/>
      <c r="CZ227" s="38"/>
      <c r="DA227" s="140"/>
      <c r="DB227" s="20"/>
    </row>
    <row r="228" spans="41:106" x14ac:dyDescent="0.25">
      <c r="AO228" s="38"/>
      <c r="AP228" s="38"/>
      <c r="AQ228" s="38"/>
      <c r="AR228" s="38"/>
      <c r="AS228" s="38"/>
      <c r="AT228" s="38"/>
      <c r="AU228" s="38"/>
      <c r="AV228" s="38"/>
      <c r="AW228" s="38"/>
      <c r="AX228" s="38"/>
      <c r="AY228" s="38"/>
      <c r="AZ228" s="38"/>
      <c r="BA228" s="38"/>
      <c r="BB228" s="38"/>
      <c r="BC228" s="38"/>
      <c r="BD228" s="38"/>
      <c r="BE228" s="38"/>
      <c r="BF228" s="38"/>
      <c r="BG228" s="38"/>
      <c r="BH228" s="38"/>
      <c r="BI228" s="38"/>
      <c r="BJ228" s="38"/>
      <c r="BK228" s="38"/>
      <c r="BL228" s="38"/>
      <c r="BM228" s="38"/>
      <c r="BN228" s="38"/>
      <c r="BO228" s="38"/>
      <c r="BP228" s="38"/>
      <c r="BQ228" s="38"/>
      <c r="BR228" s="38"/>
      <c r="BS228" s="38"/>
      <c r="BT228" s="38"/>
      <c r="BU228" s="38"/>
      <c r="BV228" s="38"/>
      <c r="BW228" s="38"/>
      <c r="BX228" s="38"/>
      <c r="BY228" s="38"/>
      <c r="BZ228" s="38"/>
      <c r="CA228" s="140">
        <f t="shared" si="69"/>
        <v>44789</v>
      </c>
      <c r="CB228" s="20" t="s">
        <v>594</v>
      </c>
      <c r="CC228" s="38"/>
      <c r="CD228" s="139">
        <f t="shared" si="70"/>
        <v>44848</v>
      </c>
      <c r="CE228" s="147" t="s">
        <v>297</v>
      </c>
      <c r="CF228" s="38"/>
      <c r="CG228" s="38"/>
      <c r="CH228" s="38"/>
      <c r="CI228" s="38"/>
      <c r="CJ228" s="39"/>
      <c r="CK228" s="40"/>
      <c r="CL228" s="38"/>
      <c r="CM228" s="38"/>
      <c r="CN228" s="38"/>
      <c r="CO228" s="38"/>
      <c r="CP228" s="38"/>
      <c r="CQ228" s="38"/>
      <c r="CR228" s="38"/>
      <c r="CS228" s="38"/>
      <c r="CT228" s="38"/>
      <c r="CU228" s="38"/>
      <c r="CV228" s="38"/>
      <c r="CW228" s="38"/>
      <c r="CX228" s="38"/>
      <c r="CY228" s="38"/>
      <c r="CZ228" s="38"/>
      <c r="DA228" s="140"/>
      <c r="DB228" s="20"/>
    </row>
    <row r="229" spans="41:106" x14ac:dyDescent="0.25">
      <c r="AO229" s="38"/>
      <c r="AP229" s="38"/>
      <c r="AQ229" s="38"/>
      <c r="AR229" s="38"/>
      <c r="AS229" s="38"/>
      <c r="AT229" s="38"/>
      <c r="AU229" s="38"/>
      <c r="AV229" s="38"/>
      <c r="AW229" s="38"/>
      <c r="AX229" s="38"/>
      <c r="AY229" s="38"/>
      <c r="AZ229" s="38"/>
      <c r="BA229" s="38"/>
      <c r="BB229" s="38"/>
      <c r="BC229" s="38"/>
      <c r="BD229" s="38"/>
      <c r="BE229" s="38"/>
      <c r="BF229" s="38"/>
      <c r="BG229" s="38"/>
      <c r="BH229" s="38"/>
      <c r="BI229" s="38"/>
      <c r="BJ229" s="38"/>
      <c r="BK229" s="38"/>
      <c r="BL229" s="38"/>
      <c r="BM229" s="38"/>
      <c r="BN229" s="38"/>
      <c r="BO229" s="38"/>
      <c r="BP229" s="38"/>
      <c r="BQ229" s="38"/>
      <c r="BR229" s="38"/>
      <c r="BS229" s="38"/>
      <c r="BT229" s="38"/>
      <c r="BU229" s="38"/>
      <c r="BV229" s="38"/>
      <c r="BW229" s="38"/>
      <c r="BX229" s="38"/>
      <c r="BY229" s="38"/>
      <c r="BZ229" s="38"/>
      <c r="CA229" s="140">
        <f t="shared" si="69"/>
        <v>44790</v>
      </c>
      <c r="CB229" s="20" t="s">
        <v>738</v>
      </c>
      <c r="CC229" s="38"/>
      <c r="CD229" s="139">
        <f t="shared" si="70"/>
        <v>44849</v>
      </c>
      <c r="CE229" s="147" t="s">
        <v>298</v>
      </c>
      <c r="CF229" s="38"/>
      <c r="CG229" s="38"/>
      <c r="CH229" s="38"/>
      <c r="CI229" s="38"/>
      <c r="CJ229" s="39"/>
      <c r="CK229" s="40"/>
      <c r="CL229" s="38"/>
      <c r="CM229" s="38"/>
      <c r="CN229" s="38"/>
      <c r="CO229" s="38"/>
      <c r="CP229" s="38"/>
      <c r="CQ229" s="38"/>
      <c r="CR229" s="38"/>
      <c r="CS229" s="38"/>
      <c r="CT229" s="38"/>
      <c r="CU229" s="38"/>
      <c r="CV229" s="38"/>
      <c r="CW229" s="38"/>
      <c r="CX229" s="38"/>
      <c r="CY229" s="38"/>
      <c r="CZ229" s="38"/>
      <c r="DA229" s="140"/>
      <c r="DB229" s="20"/>
    </row>
    <row r="230" spans="41:106" x14ac:dyDescent="0.25">
      <c r="AO230" s="38"/>
      <c r="AP230" s="38"/>
      <c r="AQ230" s="38"/>
      <c r="AR230" s="38"/>
      <c r="AS230" s="38"/>
      <c r="AT230" s="38"/>
      <c r="AU230" s="38"/>
      <c r="AV230" s="38"/>
      <c r="AW230" s="38"/>
      <c r="AX230" s="38"/>
      <c r="AY230" s="38"/>
      <c r="AZ230" s="38"/>
      <c r="BA230" s="38"/>
      <c r="BB230" s="38"/>
      <c r="BC230" s="38"/>
      <c r="BD230" s="38"/>
      <c r="BE230" s="38"/>
      <c r="BF230" s="38"/>
      <c r="BG230" s="38"/>
      <c r="BH230" s="38"/>
      <c r="BI230" s="38"/>
      <c r="BJ230" s="38"/>
      <c r="BK230" s="38"/>
      <c r="BL230" s="38"/>
      <c r="BM230" s="38"/>
      <c r="BN230" s="38"/>
      <c r="BO230" s="38"/>
      <c r="BP230" s="38"/>
      <c r="BQ230" s="38"/>
      <c r="BR230" s="38"/>
      <c r="BS230" s="38"/>
      <c r="BT230" s="38"/>
      <c r="BU230" s="38"/>
      <c r="BV230" s="38"/>
      <c r="BW230" s="38"/>
      <c r="BX230" s="38"/>
      <c r="BY230" s="38"/>
      <c r="BZ230" s="38"/>
      <c r="CA230" s="140">
        <f t="shared" si="69"/>
        <v>44791</v>
      </c>
      <c r="CB230" s="20" t="s">
        <v>595</v>
      </c>
      <c r="CC230" s="38"/>
      <c r="CD230" s="139">
        <f t="shared" si="70"/>
        <v>44850</v>
      </c>
      <c r="CE230" s="147" t="s">
        <v>299</v>
      </c>
      <c r="CF230" s="38"/>
      <c r="CG230" s="38"/>
      <c r="CH230" s="38"/>
      <c r="CI230" s="38"/>
      <c r="CJ230" s="39"/>
      <c r="CK230" s="40"/>
      <c r="CL230" s="38"/>
      <c r="CM230" s="38"/>
      <c r="CN230" s="38"/>
      <c r="CO230" s="38"/>
      <c r="CP230" s="38"/>
      <c r="CQ230" s="38"/>
      <c r="CR230" s="38"/>
      <c r="CS230" s="38"/>
      <c r="CT230" s="38"/>
      <c r="CU230" s="38"/>
      <c r="CV230" s="38"/>
      <c r="CW230" s="38"/>
      <c r="CX230" s="38"/>
      <c r="CY230" s="38"/>
      <c r="CZ230" s="38"/>
      <c r="DA230" s="140"/>
      <c r="DB230" s="20"/>
    </row>
    <row r="231" spans="41:106" x14ac:dyDescent="0.25">
      <c r="AO231" s="38"/>
      <c r="AP231" s="38"/>
      <c r="AQ231" s="38"/>
      <c r="AR231" s="38"/>
      <c r="AS231" s="38"/>
      <c r="AT231" s="38"/>
      <c r="AU231" s="38"/>
      <c r="AV231" s="38"/>
      <c r="AW231" s="38"/>
      <c r="AX231" s="38"/>
      <c r="AY231" s="38"/>
      <c r="AZ231" s="38"/>
      <c r="BA231" s="38"/>
      <c r="BB231" s="38"/>
      <c r="BC231" s="38"/>
      <c r="BD231" s="38"/>
      <c r="BE231" s="38"/>
      <c r="BF231" s="38"/>
      <c r="BG231" s="38"/>
      <c r="BH231" s="38"/>
      <c r="BI231" s="38"/>
      <c r="BJ231" s="38"/>
      <c r="BK231" s="38"/>
      <c r="BL231" s="38"/>
      <c r="BM231" s="38"/>
      <c r="BN231" s="38"/>
      <c r="BO231" s="38"/>
      <c r="BP231" s="38"/>
      <c r="BQ231" s="38"/>
      <c r="BR231" s="38"/>
      <c r="BS231" s="38"/>
      <c r="BT231" s="38"/>
      <c r="BU231" s="38"/>
      <c r="BV231" s="38"/>
      <c r="BW231" s="38"/>
      <c r="BX231" s="38"/>
      <c r="BY231" s="38"/>
      <c r="BZ231" s="38"/>
      <c r="CA231" s="140">
        <f t="shared" si="69"/>
        <v>44792</v>
      </c>
      <c r="CB231" s="20" t="s">
        <v>596</v>
      </c>
      <c r="CC231" s="38"/>
      <c r="CD231" s="139">
        <f t="shared" si="70"/>
        <v>44851</v>
      </c>
      <c r="CE231" s="147" t="s">
        <v>300</v>
      </c>
      <c r="CF231" s="38"/>
      <c r="CG231" s="38"/>
      <c r="CH231" s="38"/>
      <c r="CI231" s="38"/>
      <c r="CJ231" s="39"/>
      <c r="CK231" s="40"/>
      <c r="CL231" s="38"/>
      <c r="CM231" s="38"/>
      <c r="CN231" s="38"/>
      <c r="CO231" s="38"/>
      <c r="CP231" s="38"/>
      <c r="CQ231" s="38"/>
      <c r="CR231" s="38"/>
      <c r="CS231" s="38"/>
      <c r="CT231" s="38"/>
      <c r="CU231" s="38"/>
      <c r="CV231" s="38"/>
      <c r="CW231" s="38"/>
      <c r="CX231" s="38"/>
      <c r="CY231" s="38"/>
      <c r="CZ231" s="38"/>
      <c r="DA231" s="140"/>
      <c r="DB231" s="20"/>
    </row>
    <row r="232" spans="41:106" x14ac:dyDescent="0.25">
      <c r="AO232" s="38"/>
      <c r="AP232" s="38"/>
      <c r="AQ232" s="38"/>
      <c r="AR232" s="38"/>
      <c r="AS232" s="38"/>
      <c r="AT232" s="38"/>
      <c r="AU232" s="38"/>
      <c r="AV232" s="38"/>
      <c r="AW232" s="38"/>
      <c r="AX232" s="38"/>
      <c r="AY232" s="38"/>
      <c r="AZ232" s="38"/>
      <c r="BA232" s="38"/>
      <c r="BB232" s="38"/>
      <c r="BC232" s="38"/>
      <c r="BD232" s="38"/>
      <c r="BE232" s="38"/>
      <c r="BF232" s="38"/>
      <c r="BG232" s="38"/>
      <c r="BH232" s="38"/>
      <c r="BI232" s="38"/>
      <c r="BJ232" s="38"/>
      <c r="BK232" s="38"/>
      <c r="BL232" s="38"/>
      <c r="BM232" s="38"/>
      <c r="BN232" s="38"/>
      <c r="BO232" s="38"/>
      <c r="BP232" s="38"/>
      <c r="BQ232" s="38"/>
      <c r="BR232" s="38"/>
      <c r="BS232" s="38"/>
      <c r="BT232" s="38"/>
      <c r="BU232" s="38"/>
      <c r="BV232" s="38"/>
      <c r="BW232" s="38"/>
      <c r="BX232" s="38"/>
      <c r="BY232" s="38"/>
      <c r="BZ232" s="38"/>
      <c r="CA232" s="140">
        <f t="shared" si="69"/>
        <v>44793</v>
      </c>
      <c r="CB232" s="20" t="s">
        <v>597</v>
      </c>
      <c r="CC232" s="38"/>
      <c r="CD232" s="139">
        <f t="shared" si="70"/>
        <v>44852</v>
      </c>
      <c r="CE232" s="147" t="s">
        <v>301</v>
      </c>
      <c r="CF232" s="38"/>
      <c r="CG232" s="38"/>
      <c r="CH232" s="38"/>
      <c r="CI232" s="38"/>
      <c r="CJ232" s="39"/>
      <c r="CK232" s="40"/>
      <c r="CL232" s="38"/>
      <c r="CM232" s="38"/>
      <c r="CN232" s="38"/>
      <c r="CO232" s="38"/>
      <c r="CP232" s="38"/>
      <c r="CQ232" s="38"/>
      <c r="CR232" s="38"/>
      <c r="CS232" s="38"/>
      <c r="CT232" s="38"/>
      <c r="CU232" s="38"/>
      <c r="CV232" s="38"/>
      <c r="CW232" s="38"/>
      <c r="CX232" s="38"/>
      <c r="CY232" s="38"/>
      <c r="CZ232" s="38"/>
      <c r="DA232" s="140"/>
      <c r="DB232" s="20"/>
    </row>
    <row r="233" spans="41:106" x14ac:dyDescent="0.25">
      <c r="AO233" s="38"/>
      <c r="AP233" s="38"/>
      <c r="AQ233" s="38"/>
      <c r="AR233" s="38"/>
      <c r="AS233" s="38"/>
      <c r="AT233" s="38"/>
      <c r="AU233" s="38"/>
      <c r="AV233" s="38"/>
      <c r="AW233" s="38"/>
      <c r="AX233" s="38"/>
      <c r="AY233" s="38"/>
      <c r="AZ233" s="38"/>
      <c r="BA233" s="38"/>
      <c r="BB233" s="38"/>
      <c r="BC233" s="38"/>
      <c r="BD233" s="38"/>
      <c r="BE233" s="38"/>
      <c r="BF233" s="38"/>
      <c r="BG233" s="38"/>
      <c r="BH233" s="38"/>
      <c r="BI233" s="38"/>
      <c r="BJ233" s="38"/>
      <c r="BK233" s="38"/>
      <c r="BL233" s="38"/>
      <c r="BM233" s="38"/>
      <c r="BN233" s="38"/>
      <c r="BO233" s="38"/>
      <c r="BP233" s="38"/>
      <c r="BQ233" s="38"/>
      <c r="BR233" s="38"/>
      <c r="BS233" s="38"/>
      <c r="BT233" s="38"/>
      <c r="BU233" s="38"/>
      <c r="BV233" s="38"/>
      <c r="BW233" s="38"/>
      <c r="BX233" s="38"/>
      <c r="BY233" s="38"/>
      <c r="BZ233" s="38"/>
      <c r="CA233" s="140">
        <f t="shared" si="69"/>
        <v>44794</v>
      </c>
      <c r="CB233" s="20" t="s">
        <v>598</v>
      </c>
      <c r="CC233" s="38"/>
      <c r="CD233" s="139">
        <f t="shared" si="70"/>
        <v>44853</v>
      </c>
      <c r="CE233" s="147" t="s">
        <v>302</v>
      </c>
      <c r="CF233" s="38"/>
      <c r="CG233" s="38"/>
      <c r="CH233" s="38"/>
      <c r="CI233" s="38"/>
      <c r="CJ233" s="39"/>
      <c r="CK233" s="40"/>
      <c r="CL233" s="38"/>
      <c r="CM233" s="38"/>
      <c r="CN233" s="38"/>
      <c r="CO233" s="38"/>
      <c r="CP233" s="38"/>
      <c r="CQ233" s="38"/>
      <c r="CR233" s="38"/>
      <c r="CS233" s="38"/>
      <c r="CT233" s="38"/>
      <c r="CU233" s="38"/>
      <c r="CV233" s="38"/>
      <c r="CW233" s="38"/>
      <c r="CX233" s="38"/>
      <c r="CY233" s="38"/>
      <c r="CZ233" s="38"/>
      <c r="DA233" s="140"/>
      <c r="DB233" s="20"/>
    </row>
    <row r="234" spans="41:106" x14ac:dyDescent="0.25">
      <c r="AO234" s="38"/>
      <c r="AP234" s="38"/>
      <c r="AQ234" s="38"/>
      <c r="AR234" s="38"/>
      <c r="AS234" s="38"/>
      <c r="AT234" s="38"/>
      <c r="AU234" s="38"/>
      <c r="AV234" s="38"/>
      <c r="AW234" s="38"/>
      <c r="AX234" s="38"/>
      <c r="AY234" s="38"/>
      <c r="AZ234" s="38"/>
      <c r="BA234" s="38"/>
      <c r="BB234" s="38"/>
      <c r="BC234" s="38"/>
      <c r="BD234" s="38"/>
      <c r="BE234" s="38"/>
      <c r="BF234" s="38"/>
      <c r="BG234" s="38"/>
      <c r="BH234" s="38"/>
      <c r="BI234" s="38"/>
      <c r="BJ234" s="38"/>
      <c r="BK234" s="38"/>
      <c r="BL234" s="38"/>
      <c r="BM234" s="38"/>
      <c r="BN234" s="38"/>
      <c r="BO234" s="38"/>
      <c r="BP234" s="38"/>
      <c r="BQ234" s="38"/>
      <c r="BR234" s="38"/>
      <c r="BS234" s="38"/>
      <c r="BT234" s="38"/>
      <c r="BU234" s="38"/>
      <c r="BV234" s="38"/>
      <c r="BW234" s="38"/>
      <c r="BX234" s="38"/>
      <c r="BY234" s="38"/>
      <c r="BZ234" s="38"/>
      <c r="CA234" s="140">
        <f t="shared" si="69"/>
        <v>44795</v>
      </c>
      <c r="CB234" s="20" t="s">
        <v>599</v>
      </c>
      <c r="CC234" s="38"/>
      <c r="CD234" s="139">
        <f t="shared" si="70"/>
        <v>44854</v>
      </c>
      <c r="CE234" s="147" t="s">
        <v>303</v>
      </c>
      <c r="CF234" s="38"/>
      <c r="CG234" s="38"/>
      <c r="CH234" s="38"/>
      <c r="CI234" s="38"/>
      <c r="CJ234" s="39"/>
      <c r="CK234" s="40"/>
      <c r="CL234" s="38"/>
      <c r="CM234" s="38"/>
      <c r="CN234" s="38"/>
      <c r="CO234" s="38"/>
      <c r="CP234" s="38"/>
      <c r="CQ234" s="38"/>
      <c r="CR234" s="38"/>
      <c r="CS234" s="38"/>
      <c r="CT234" s="38"/>
      <c r="CU234" s="38"/>
      <c r="CV234" s="38"/>
      <c r="CW234" s="38"/>
      <c r="CX234" s="38"/>
      <c r="CY234" s="38"/>
      <c r="CZ234" s="38"/>
      <c r="DA234" s="140"/>
      <c r="DB234" s="20"/>
    </row>
    <row r="235" spans="41:106" x14ac:dyDescent="0.25">
      <c r="AO235" s="38"/>
      <c r="AP235" s="38"/>
      <c r="AQ235" s="38"/>
      <c r="AR235" s="38"/>
      <c r="AS235" s="38"/>
      <c r="AT235" s="38"/>
      <c r="AU235" s="38"/>
      <c r="AV235" s="38"/>
      <c r="AW235" s="38"/>
      <c r="AX235" s="38"/>
      <c r="AY235" s="38"/>
      <c r="AZ235" s="38"/>
      <c r="BA235" s="38"/>
      <c r="BB235" s="38"/>
      <c r="BC235" s="38"/>
      <c r="BD235" s="38"/>
      <c r="BE235" s="38"/>
      <c r="BF235" s="38"/>
      <c r="BG235" s="38"/>
      <c r="BH235" s="38"/>
      <c r="BI235" s="38"/>
      <c r="BJ235" s="38"/>
      <c r="BK235" s="38"/>
      <c r="BL235" s="38"/>
      <c r="BM235" s="38"/>
      <c r="BN235" s="38"/>
      <c r="BO235" s="38"/>
      <c r="BP235" s="38"/>
      <c r="BQ235" s="38"/>
      <c r="BR235" s="38"/>
      <c r="BS235" s="38"/>
      <c r="BT235" s="38"/>
      <c r="BU235" s="38"/>
      <c r="BV235" s="38"/>
      <c r="BW235" s="38"/>
      <c r="BX235" s="38"/>
      <c r="BY235" s="38"/>
      <c r="BZ235" s="38"/>
      <c r="CA235" s="140">
        <f t="shared" si="69"/>
        <v>44796</v>
      </c>
      <c r="CB235" s="20" t="s">
        <v>600</v>
      </c>
      <c r="CC235" s="38"/>
      <c r="CD235" s="139">
        <f t="shared" si="70"/>
        <v>44855</v>
      </c>
      <c r="CE235" s="147" t="s">
        <v>304</v>
      </c>
      <c r="CF235" s="38"/>
      <c r="CG235" s="38"/>
      <c r="CH235" s="38"/>
      <c r="CI235" s="38"/>
      <c r="CJ235" s="39"/>
      <c r="CK235" s="40"/>
      <c r="CL235" s="38"/>
      <c r="CM235" s="38"/>
      <c r="CN235" s="38"/>
      <c r="CO235" s="38"/>
      <c r="CP235" s="38"/>
      <c r="CQ235" s="38"/>
      <c r="CR235" s="38"/>
      <c r="CS235" s="38"/>
      <c r="CT235" s="38"/>
      <c r="CU235" s="38"/>
      <c r="CV235" s="38"/>
      <c r="CW235" s="38"/>
      <c r="CX235" s="38"/>
      <c r="CY235" s="38"/>
      <c r="CZ235" s="38"/>
      <c r="DA235" s="140"/>
      <c r="DB235" s="20"/>
    </row>
    <row r="236" spans="41:106" x14ac:dyDescent="0.25">
      <c r="AO236" s="38"/>
      <c r="AP236" s="38"/>
      <c r="AQ236" s="38"/>
      <c r="AR236" s="38"/>
      <c r="AS236" s="38"/>
      <c r="AT236" s="38"/>
      <c r="AU236" s="38"/>
      <c r="AV236" s="38"/>
      <c r="AW236" s="38"/>
      <c r="AX236" s="38"/>
      <c r="AY236" s="38"/>
      <c r="AZ236" s="38"/>
      <c r="BA236" s="38"/>
      <c r="BB236" s="38"/>
      <c r="BC236" s="38"/>
      <c r="BD236" s="38"/>
      <c r="BE236" s="38"/>
      <c r="BF236" s="38"/>
      <c r="BG236" s="38"/>
      <c r="BH236" s="38"/>
      <c r="BI236" s="38"/>
      <c r="BJ236" s="38"/>
      <c r="BK236" s="38"/>
      <c r="BL236" s="38"/>
      <c r="BM236" s="38"/>
      <c r="BN236" s="38"/>
      <c r="BO236" s="38"/>
      <c r="BP236" s="38"/>
      <c r="BQ236" s="38"/>
      <c r="BR236" s="38"/>
      <c r="BS236" s="38"/>
      <c r="BT236" s="38"/>
      <c r="BU236" s="38"/>
      <c r="BV236" s="38"/>
      <c r="BW236" s="38"/>
      <c r="BX236" s="38"/>
      <c r="BY236" s="38"/>
      <c r="BZ236" s="38"/>
      <c r="CA236" s="140">
        <f t="shared" si="69"/>
        <v>44797</v>
      </c>
      <c r="CB236" s="20" t="s">
        <v>601</v>
      </c>
      <c r="CC236" s="38"/>
      <c r="CD236" s="139">
        <f t="shared" si="70"/>
        <v>44856</v>
      </c>
      <c r="CE236" s="147" t="s">
        <v>305</v>
      </c>
      <c r="CF236" s="38"/>
      <c r="CG236" s="38"/>
      <c r="CH236" s="38"/>
      <c r="CI236" s="38"/>
      <c r="CJ236" s="39"/>
      <c r="CK236" s="40"/>
      <c r="CL236" s="38"/>
      <c r="CM236" s="38"/>
      <c r="CN236" s="38"/>
      <c r="CO236" s="38"/>
      <c r="CP236" s="38"/>
      <c r="CQ236" s="38"/>
      <c r="CR236" s="38"/>
      <c r="CS236" s="38"/>
      <c r="CT236" s="38"/>
      <c r="CU236" s="38"/>
      <c r="CV236" s="38"/>
      <c r="CW236" s="38"/>
      <c r="CX236" s="38"/>
      <c r="CY236" s="38"/>
      <c r="CZ236" s="38"/>
      <c r="DA236" s="140"/>
      <c r="DB236" s="20"/>
    </row>
    <row r="237" spans="41:106" x14ac:dyDescent="0.25">
      <c r="AO237" s="38"/>
      <c r="AP237" s="38"/>
      <c r="AQ237" s="38"/>
      <c r="AR237" s="38"/>
      <c r="AS237" s="38"/>
      <c r="AT237" s="38"/>
      <c r="AU237" s="38"/>
      <c r="AV237" s="38"/>
      <c r="AW237" s="38"/>
      <c r="AX237" s="38"/>
      <c r="AY237" s="38"/>
      <c r="AZ237" s="38"/>
      <c r="BA237" s="38"/>
      <c r="BB237" s="38"/>
      <c r="BC237" s="38"/>
      <c r="BD237" s="38"/>
      <c r="BE237" s="38"/>
      <c r="BF237" s="38"/>
      <c r="BG237" s="38"/>
      <c r="BH237" s="38"/>
      <c r="BI237" s="38"/>
      <c r="BJ237" s="38"/>
      <c r="BK237" s="38"/>
      <c r="BL237" s="38"/>
      <c r="BM237" s="38"/>
      <c r="BN237" s="38"/>
      <c r="BO237" s="38"/>
      <c r="BP237" s="38"/>
      <c r="BQ237" s="38"/>
      <c r="BR237" s="38"/>
      <c r="BS237" s="38"/>
      <c r="BT237" s="38"/>
      <c r="BU237" s="38"/>
      <c r="BV237" s="38"/>
      <c r="BW237" s="38"/>
      <c r="BX237" s="38"/>
      <c r="BY237" s="38"/>
      <c r="BZ237" s="38"/>
      <c r="CA237" s="140">
        <f t="shared" si="69"/>
        <v>44798</v>
      </c>
      <c r="CB237" s="20" t="s">
        <v>602</v>
      </c>
      <c r="CC237" s="38"/>
      <c r="CD237" s="139">
        <f t="shared" si="70"/>
        <v>44857</v>
      </c>
      <c r="CE237" s="147" t="s">
        <v>306</v>
      </c>
      <c r="CF237" s="38"/>
      <c r="CG237" s="38"/>
      <c r="CH237" s="38"/>
      <c r="CI237" s="38"/>
      <c r="CJ237" s="39"/>
      <c r="CK237" s="40"/>
      <c r="CL237" s="38"/>
      <c r="CM237" s="38"/>
      <c r="CN237" s="38"/>
      <c r="CO237" s="38"/>
      <c r="CP237" s="38"/>
      <c r="CQ237" s="38"/>
      <c r="CR237" s="38"/>
      <c r="CS237" s="38"/>
      <c r="CT237" s="38"/>
      <c r="CU237" s="38"/>
      <c r="CV237" s="38"/>
      <c r="CW237" s="38"/>
      <c r="CX237" s="38"/>
      <c r="CY237" s="38"/>
      <c r="CZ237" s="38"/>
      <c r="DA237" s="140"/>
      <c r="DB237" s="20"/>
    </row>
    <row r="238" spans="41:106" x14ac:dyDescent="0.25">
      <c r="AO238" s="38"/>
      <c r="AP238" s="38"/>
      <c r="AQ238" s="38"/>
      <c r="AR238" s="38"/>
      <c r="AS238" s="38"/>
      <c r="AT238" s="38"/>
      <c r="AU238" s="38"/>
      <c r="AV238" s="38"/>
      <c r="AW238" s="38"/>
      <c r="AX238" s="38"/>
      <c r="AY238" s="38"/>
      <c r="AZ238" s="38"/>
      <c r="BA238" s="38"/>
      <c r="BB238" s="38"/>
      <c r="BC238" s="38"/>
      <c r="BD238" s="38"/>
      <c r="BE238" s="38"/>
      <c r="BF238" s="38"/>
      <c r="BG238" s="38"/>
      <c r="BH238" s="38"/>
      <c r="BI238" s="38"/>
      <c r="BJ238" s="38"/>
      <c r="BK238" s="38"/>
      <c r="BL238" s="38"/>
      <c r="BM238" s="38"/>
      <c r="BN238" s="38"/>
      <c r="BO238" s="38"/>
      <c r="BP238" s="38"/>
      <c r="BQ238" s="38"/>
      <c r="BR238" s="38"/>
      <c r="BS238" s="38"/>
      <c r="BT238" s="38"/>
      <c r="BU238" s="38"/>
      <c r="BV238" s="38"/>
      <c r="BW238" s="38"/>
      <c r="BX238" s="38"/>
      <c r="BY238" s="38"/>
      <c r="BZ238" s="38"/>
      <c r="CA238" s="140">
        <f t="shared" si="69"/>
        <v>44799</v>
      </c>
      <c r="CB238" s="20" t="s">
        <v>603</v>
      </c>
      <c r="CC238" s="38"/>
      <c r="CD238" s="139">
        <f t="shared" si="70"/>
        <v>44858</v>
      </c>
      <c r="CE238" s="147" t="s">
        <v>307</v>
      </c>
      <c r="CF238" s="38"/>
      <c r="CG238" s="38"/>
      <c r="CH238" s="38"/>
      <c r="CI238" s="38"/>
      <c r="CJ238" s="39"/>
      <c r="CK238" s="40"/>
      <c r="CL238" s="38"/>
      <c r="CM238" s="38"/>
      <c r="CN238" s="38"/>
      <c r="CO238" s="38"/>
      <c r="CP238" s="38"/>
      <c r="CQ238" s="38"/>
      <c r="CR238" s="38"/>
      <c r="CS238" s="38"/>
      <c r="CT238" s="38"/>
      <c r="CU238" s="38"/>
      <c r="CV238" s="38"/>
      <c r="CW238" s="38"/>
      <c r="CX238" s="38"/>
      <c r="CY238" s="38"/>
      <c r="CZ238" s="38"/>
      <c r="DA238" s="140"/>
      <c r="DB238" s="20"/>
    </row>
    <row r="239" spans="41:106" x14ac:dyDescent="0.25">
      <c r="AO239" s="38"/>
      <c r="AP239" s="38"/>
      <c r="AQ239" s="38"/>
      <c r="AR239" s="38"/>
      <c r="AS239" s="38"/>
      <c r="AT239" s="38"/>
      <c r="AU239" s="38"/>
      <c r="AV239" s="38"/>
      <c r="AW239" s="38"/>
      <c r="AX239" s="38"/>
      <c r="AY239" s="38"/>
      <c r="AZ239" s="38"/>
      <c r="BA239" s="38"/>
      <c r="BB239" s="38"/>
      <c r="BC239" s="38"/>
      <c r="BD239" s="38"/>
      <c r="BE239" s="38"/>
      <c r="BF239" s="38"/>
      <c r="BG239" s="38"/>
      <c r="BH239" s="38"/>
      <c r="BI239" s="38"/>
      <c r="BJ239" s="38"/>
      <c r="BK239" s="38"/>
      <c r="BL239" s="38"/>
      <c r="BM239" s="38"/>
      <c r="BN239" s="38"/>
      <c r="BO239" s="38"/>
      <c r="BP239" s="38"/>
      <c r="BQ239" s="38"/>
      <c r="BR239" s="38"/>
      <c r="BS239" s="38"/>
      <c r="BT239" s="38"/>
      <c r="BU239" s="38"/>
      <c r="BV239" s="38"/>
      <c r="BW239" s="38"/>
      <c r="BX239" s="38"/>
      <c r="BY239" s="38"/>
      <c r="BZ239" s="38"/>
      <c r="CA239" s="140">
        <f t="shared" si="69"/>
        <v>44800</v>
      </c>
      <c r="CB239" s="20" t="s">
        <v>604</v>
      </c>
      <c r="CC239" s="38"/>
      <c r="CD239" s="139">
        <f t="shared" si="70"/>
        <v>44859</v>
      </c>
      <c r="CE239" s="147" t="s">
        <v>308</v>
      </c>
      <c r="CF239" s="38"/>
      <c r="CG239" s="38"/>
      <c r="CH239" s="38"/>
      <c r="CI239" s="38"/>
      <c r="CJ239" s="39"/>
      <c r="CK239" s="40"/>
      <c r="CL239" s="38"/>
      <c r="CM239" s="38"/>
      <c r="CN239" s="38"/>
      <c r="CO239" s="38"/>
      <c r="CP239" s="38"/>
      <c r="CQ239" s="38"/>
      <c r="CR239" s="38"/>
      <c r="CS239" s="38"/>
      <c r="CT239" s="38"/>
      <c r="CU239" s="38"/>
      <c r="CV239" s="38"/>
      <c r="CW239" s="38"/>
      <c r="CX239" s="38"/>
      <c r="CY239" s="38"/>
      <c r="CZ239" s="38"/>
      <c r="DA239" s="140"/>
      <c r="DB239" s="20"/>
    </row>
    <row r="240" spans="41:106" x14ac:dyDescent="0.25">
      <c r="AO240" s="38"/>
      <c r="AP240" s="38"/>
      <c r="AQ240" s="38"/>
      <c r="AR240" s="38"/>
      <c r="AS240" s="38"/>
      <c r="AT240" s="38"/>
      <c r="AU240" s="38"/>
      <c r="AV240" s="38"/>
      <c r="AW240" s="38"/>
      <c r="AX240" s="38"/>
      <c r="AY240" s="38"/>
      <c r="AZ240" s="38"/>
      <c r="BA240" s="38"/>
      <c r="BB240" s="38"/>
      <c r="BC240" s="38"/>
      <c r="BD240" s="38"/>
      <c r="BE240" s="38"/>
      <c r="BF240" s="38"/>
      <c r="BG240" s="38"/>
      <c r="BH240" s="38"/>
      <c r="BI240" s="38"/>
      <c r="BJ240" s="38"/>
      <c r="BK240" s="38"/>
      <c r="BL240" s="38"/>
      <c r="BM240" s="38"/>
      <c r="BN240" s="38"/>
      <c r="BO240" s="38"/>
      <c r="BP240" s="38"/>
      <c r="BQ240" s="38"/>
      <c r="BR240" s="38"/>
      <c r="BS240" s="38"/>
      <c r="BT240" s="38"/>
      <c r="BU240" s="38"/>
      <c r="BV240" s="38"/>
      <c r="BW240" s="38"/>
      <c r="BX240" s="38"/>
      <c r="BY240" s="38"/>
      <c r="BZ240" s="38"/>
      <c r="CA240" s="140">
        <f t="shared" si="69"/>
        <v>44801</v>
      </c>
      <c r="CB240" s="20" t="s">
        <v>605</v>
      </c>
      <c r="CC240" s="38"/>
      <c r="CD240" s="139">
        <f t="shared" si="70"/>
        <v>44860</v>
      </c>
      <c r="CE240" s="147" t="s">
        <v>309</v>
      </c>
      <c r="CF240" s="38"/>
      <c r="CG240" s="38"/>
      <c r="CH240" s="38"/>
      <c r="CI240" s="38"/>
      <c r="CJ240" s="39"/>
      <c r="CK240" s="40"/>
      <c r="CL240" s="38"/>
      <c r="CM240" s="38"/>
      <c r="CN240" s="38"/>
      <c r="CO240" s="38"/>
      <c r="CP240" s="38"/>
      <c r="CQ240" s="38"/>
      <c r="CR240" s="38"/>
      <c r="CS240" s="38"/>
      <c r="CT240" s="38"/>
      <c r="CU240" s="38"/>
      <c r="CV240" s="38"/>
      <c r="CW240" s="38"/>
      <c r="CX240" s="38"/>
      <c r="CY240" s="38"/>
      <c r="CZ240" s="38"/>
      <c r="DA240" s="140"/>
      <c r="DB240" s="20"/>
    </row>
    <row r="241" spans="41:106" x14ac:dyDescent="0.25">
      <c r="AO241" s="38"/>
      <c r="AP241" s="38"/>
      <c r="AQ241" s="38"/>
      <c r="AR241" s="38"/>
      <c r="AS241" s="38"/>
      <c r="AT241" s="38"/>
      <c r="AU241" s="38"/>
      <c r="AV241" s="38"/>
      <c r="AW241" s="38"/>
      <c r="AX241" s="38"/>
      <c r="AY241" s="38"/>
      <c r="AZ241" s="38"/>
      <c r="BA241" s="38"/>
      <c r="BB241" s="38"/>
      <c r="BC241" s="38"/>
      <c r="BD241" s="38"/>
      <c r="BE241" s="38"/>
      <c r="BF241" s="38"/>
      <c r="BG241" s="38"/>
      <c r="BH241" s="38"/>
      <c r="BI241" s="38"/>
      <c r="BJ241" s="38"/>
      <c r="BK241" s="38"/>
      <c r="BL241" s="38"/>
      <c r="BM241" s="38"/>
      <c r="BN241" s="38"/>
      <c r="BO241" s="38"/>
      <c r="BP241" s="38"/>
      <c r="BQ241" s="38"/>
      <c r="BR241" s="38"/>
      <c r="BS241" s="38"/>
      <c r="BT241" s="38"/>
      <c r="BU241" s="38"/>
      <c r="BV241" s="38"/>
      <c r="BW241" s="38"/>
      <c r="BX241" s="38"/>
      <c r="BY241" s="38"/>
      <c r="BZ241" s="38"/>
      <c r="CA241" s="140">
        <f t="shared" si="69"/>
        <v>44802</v>
      </c>
      <c r="CB241" s="20" t="s">
        <v>606</v>
      </c>
      <c r="CC241" s="38"/>
      <c r="CD241" s="139">
        <f t="shared" si="70"/>
        <v>44861</v>
      </c>
      <c r="CE241" s="147" t="s">
        <v>310</v>
      </c>
      <c r="CF241" s="38"/>
      <c r="CG241" s="38"/>
      <c r="CH241" s="38"/>
      <c r="CI241" s="38"/>
      <c r="CJ241" s="39"/>
      <c r="CK241" s="40"/>
      <c r="CL241" s="38"/>
      <c r="CM241" s="38"/>
      <c r="CN241" s="38"/>
      <c r="CO241" s="38"/>
      <c r="CP241" s="38"/>
      <c r="CQ241" s="38"/>
      <c r="CR241" s="38"/>
      <c r="CS241" s="38"/>
      <c r="CT241" s="38"/>
      <c r="CU241" s="38"/>
      <c r="CV241" s="38"/>
      <c r="CW241" s="38"/>
      <c r="CX241" s="38"/>
      <c r="CY241" s="38"/>
      <c r="CZ241" s="38"/>
      <c r="DA241" s="140"/>
      <c r="DB241" s="20"/>
    </row>
    <row r="242" spans="41:106" x14ac:dyDescent="0.25">
      <c r="AO242" s="38"/>
      <c r="AP242" s="38"/>
      <c r="AQ242" s="38"/>
      <c r="AR242" s="38"/>
      <c r="AS242" s="38"/>
      <c r="AT242" s="38"/>
      <c r="AU242" s="38"/>
      <c r="AV242" s="38"/>
      <c r="AW242" s="38"/>
      <c r="AX242" s="38"/>
      <c r="AY242" s="38"/>
      <c r="AZ242" s="38"/>
      <c r="BA242" s="38"/>
      <c r="BB242" s="38"/>
      <c r="BC242" s="38"/>
      <c r="BD242" s="38"/>
      <c r="BE242" s="38"/>
      <c r="BF242" s="38"/>
      <c r="BG242" s="38"/>
      <c r="BH242" s="38"/>
      <c r="BI242" s="38"/>
      <c r="BJ242" s="38"/>
      <c r="BK242" s="38"/>
      <c r="BL242" s="38"/>
      <c r="BM242" s="38"/>
      <c r="BN242" s="38"/>
      <c r="BO242" s="38"/>
      <c r="BP242" s="38"/>
      <c r="BQ242" s="38"/>
      <c r="BR242" s="38"/>
      <c r="BS242" s="38"/>
      <c r="BT242" s="38"/>
      <c r="BU242" s="38"/>
      <c r="BV242" s="38"/>
      <c r="BW242" s="38"/>
      <c r="BX242" s="38"/>
      <c r="BY242" s="38"/>
      <c r="BZ242" s="38"/>
      <c r="CA242" s="140">
        <f t="shared" si="69"/>
        <v>44803</v>
      </c>
      <c r="CB242" s="20" t="s">
        <v>607</v>
      </c>
      <c r="CC242" s="38"/>
      <c r="CD242" s="139">
        <f t="shared" si="70"/>
        <v>44862</v>
      </c>
      <c r="CE242" s="147" t="s">
        <v>311</v>
      </c>
      <c r="CF242" s="38"/>
      <c r="CG242" s="38"/>
      <c r="CH242" s="38"/>
      <c r="CI242" s="38"/>
      <c r="CJ242" s="39"/>
      <c r="CK242" s="40"/>
      <c r="CL242" s="38"/>
      <c r="CM242" s="38"/>
      <c r="CN242" s="38"/>
      <c r="CO242" s="38"/>
      <c r="CP242" s="38"/>
      <c r="CQ242" s="38"/>
      <c r="CR242" s="38"/>
      <c r="CS242" s="38"/>
      <c r="CT242" s="38"/>
      <c r="CU242" s="38"/>
      <c r="CV242" s="38"/>
      <c r="CW242" s="38"/>
      <c r="CX242" s="38"/>
      <c r="CY242" s="38"/>
      <c r="CZ242" s="38"/>
      <c r="DA242" s="140"/>
      <c r="DB242" s="20"/>
    </row>
    <row r="243" spans="41:106" x14ac:dyDescent="0.25">
      <c r="AO243" s="38"/>
      <c r="AP243" s="38"/>
      <c r="AQ243" s="38"/>
      <c r="AR243" s="38"/>
      <c r="AS243" s="38"/>
      <c r="AT243" s="38"/>
      <c r="AU243" s="38"/>
      <c r="AV243" s="38"/>
      <c r="AW243" s="38"/>
      <c r="AX243" s="38"/>
      <c r="AY243" s="38"/>
      <c r="AZ243" s="38"/>
      <c r="BA243" s="38"/>
      <c r="BB243" s="38"/>
      <c r="BC243" s="38"/>
      <c r="BD243" s="38"/>
      <c r="BE243" s="38"/>
      <c r="BF243" s="38"/>
      <c r="BG243" s="38"/>
      <c r="BH243" s="38"/>
      <c r="BI243" s="38"/>
      <c r="BJ243" s="38"/>
      <c r="BK243" s="38"/>
      <c r="BL243" s="38"/>
      <c r="BM243" s="38"/>
      <c r="BN243" s="38"/>
      <c r="BO243" s="38"/>
      <c r="BP243" s="38"/>
      <c r="BQ243" s="38"/>
      <c r="BR243" s="38"/>
      <c r="BS243" s="38"/>
      <c r="BT243" s="38"/>
      <c r="BU243" s="38"/>
      <c r="BV243" s="38"/>
      <c r="BW243" s="38"/>
      <c r="BX243" s="38"/>
      <c r="BY243" s="38"/>
      <c r="BZ243" s="38"/>
      <c r="CA243" s="140">
        <f t="shared" si="69"/>
        <v>44804</v>
      </c>
      <c r="CB243" s="20" t="s">
        <v>608</v>
      </c>
      <c r="CC243" s="38"/>
      <c r="CD243" s="139">
        <f t="shared" si="70"/>
        <v>44863</v>
      </c>
      <c r="CE243" s="147" t="s">
        <v>312</v>
      </c>
      <c r="CF243" s="38"/>
      <c r="CG243" s="38"/>
      <c r="CH243" s="38"/>
      <c r="CI243" s="38"/>
      <c r="CJ243" s="39"/>
      <c r="CK243" s="40"/>
      <c r="CL243" s="38"/>
      <c r="CM243" s="38"/>
      <c r="CN243" s="38"/>
      <c r="CO243" s="38"/>
      <c r="CP243" s="38"/>
      <c r="CQ243" s="38"/>
      <c r="CR243" s="38"/>
      <c r="CS243" s="38"/>
      <c r="CT243" s="38"/>
      <c r="CU243" s="38"/>
      <c r="CV243" s="38"/>
      <c r="CW243" s="38"/>
      <c r="CX243" s="38"/>
      <c r="CY243" s="38"/>
      <c r="CZ243" s="38"/>
      <c r="DA243" s="140"/>
      <c r="DB243" s="20"/>
    </row>
    <row r="244" spans="41:106" x14ac:dyDescent="0.25">
      <c r="AO244" s="38"/>
      <c r="AP244" s="38"/>
      <c r="AQ244" s="38"/>
      <c r="AR244" s="38"/>
      <c r="AS244" s="38"/>
      <c r="AT244" s="38"/>
      <c r="AU244" s="38"/>
      <c r="AV244" s="38"/>
      <c r="AW244" s="38"/>
      <c r="AX244" s="38"/>
      <c r="AY244" s="38"/>
      <c r="AZ244" s="38"/>
      <c r="BA244" s="38"/>
      <c r="BB244" s="38"/>
      <c r="BC244" s="38"/>
      <c r="BD244" s="38"/>
      <c r="BE244" s="38"/>
      <c r="BF244" s="38"/>
      <c r="BG244" s="38"/>
      <c r="BH244" s="38"/>
      <c r="BI244" s="38"/>
      <c r="BJ244" s="38"/>
      <c r="BK244" s="38"/>
      <c r="BL244" s="38"/>
      <c r="BM244" s="38"/>
      <c r="BN244" s="38"/>
      <c r="BO244" s="38"/>
      <c r="BP244" s="38"/>
      <c r="BQ244" s="38"/>
      <c r="BR244" s="38"/>
      <c r="BS244" s="38"/>
      <c r="BT244" s="38"/>
      <c r="BU244" s="38"/>
      <c r="BV244" s="38"/>
      <c r="BW244" s="38"/>
      <c r="BX244" s="38"/>
      <c r="BY244" s="38"/>
      <c r="BZ244" s="38"/>
      <c r="CA244" s="140">
        <f t="shared" si="69"/>
        <v>44805</v>
      </c>
      <c r="CB244" s="20" t="s">
        <v>609</v>
      </c>
      <c r="CC244" s="38"/>
      <c r="CD244" s="139">
        <f t="shared" si="70"/>
        <v>44864</v>
      </c>
      <c r="CE244" s="147" t="s">
        <v>313</v>
      </c>
      <c r="CF244" s="38"/>
      <c r="CG244" s="38"/>
      <c r="CH244" s="38"/>
      <c r="CI244" s="38"/>
      <c r="CJ244" s="39"/>
      <c r="CK244" s="40"/>
      <c r="CL244" s="38"/>
      <c r="CM244" s="38"/>
      <c r="CN244" s="38"/>
      <c r="CO244" s="38"/>
      <c r="CP244" s="38"/>
      <c r="CQ244" s="38"/>
      <c r="CR244" s="38"/>
      <c r="CS244" s="38"/>
      <c r="CT244" s="38"/>
      <c r="CU244" s="38"/>
      <c r="CV244" s="38"/>
      <c r="CW244" s="38"/>
      <c r="CX244" s="38"/>
      <c r="CY244" s="38"/>
      <c r="CZ244" s="38"/>
      <c r="DA244" s="140"/>
      <c r="DB244" s="20"/>
    </row>
    <row r="245" spans="41:106" x14ac:dyDescent="0.25">
      <c r="AO245" s="38"/>
      <c r="AP245" s="38"/>
      <c r="AQ245" s="38"/>
      <c r="AR245" s="38"/>
      <c r="AS245" s="38"/>
      <c r="AT245" s="38"/>
      <c r="AU245" s="38"/>
      <c r="AV245" s="38"/>
      <c r="AW245" s="38"/>
      <c r="AX245" s="38"/>
      <c r="AY245" s="38"/>
      <c r="AZ245" s="38"/>
      <c r="BA245" s="38"/>
      <c r="BB245" s="38"/>
      <c r="BC245" s="38"/>
      <c r="BD245" s="38"/>
      <c r="BE245" s="38"/>
      <c r="BF245" s="38"/>
      <c r="BG245" s="38"/>
      <c r="BH245" s="38"/>
      <c r="BI245" s="38"/>
      <c r="BJ245" s="38"/>
      <c r="BK245" s="38"/>
      <c r="BL245" s="38"/>
      <c r="BM245" s="38"/>
      <c r="BN245" s="38"/>
      <c r="BO245" s="38"/>
      <c r="BP245" s="38"/>
      <c r="BQ245" s="38"/>
      <c r="BR245" s="38"/>
      <c r="BS245" s="38"/>
      <c r="BT245" s="38"/>
      <c r="BU245" s="38"/>
      <c r="BV245" s="38"/>
      <c r="BW245" s="38"/>
      <c r="BX245" s="38"/>
      <c r="BY245" s="38"/>
      <c r="BZ245" s="38"/>
      <c r="CA245" s="140">
        <f t="shared" si="69"/>
        <v>44806</v>
      </c>
      <c r="CB245" s="20" t="s">
        <v>610</v>
      </c>
      <c r="CC245" s="38"/>
      <c r="CD245" s="139">
        <f t="shared" si="70"/>
        <v>44865</v>
      </c>
      <c r="CE245" s="147" t="s">
        <v>314</v>
      </c>
      <c r="CF245" s="38"/>
      <c r="CG245" s="38"/>
      <c r="CH245" s="38"/>
      <c r="CI245" s="38"/>
      <c r="CJ245" s="39"/>
      <c r="CK245" s="40"/>
      <c r="CL245" s="38"/>
      <c r="CM245" s="38"/>
      <c r="CN245" s="38"/>
      <c r="CO245" s="38"/>
      <c r="CP245" s="38"/>
      <c r="CQ245" s="38"/>
      <c r="CR245" s="38"/>
      <c r="CS245" s="38"/>
      <c r="CT245" s="38"/>
      <c r="CU245" s="38"/>
      <c r="CV245" s="38"/>
      <c r="CW245" s="38"/>
      <c r="CX245" s="38"/>
      <c r="CY245" s="38"/>
      <c r="CZ245" s="38"/>
      <c r="DA245" s="140"/>
      <c r="DB245" s="20"/>
    </row>
    <row r="246" spans="41:106" x14ac:dyDescent="0.25">
      <c r="AO246" s="38"/>
      <c r="AP246" s="38"/>
      <c r="AQ246" s="38"/>
      <c r="AR246" s="38"/>
      <c r="AS246" s="38"/>
      <c r="AT246" s="38"/>
      <c r="AU246" s="38"/>
      <c r="AV246" s="38"/>
      <c r="AW246" s="38"/>
      <c r="AX246" s="38"/>
      <c r="AY246" s="38"/>
      <c r="AZ246" s="38"/>
      <c r="BA246" s="38"/>
      <c r="BB246" s="38"/>
      <c r="BC246" s="38"/>
      <c r="BD246" s="38"/>
      <c r="BE246" s="38"/>
      <c r="BF246" s="38"/>
      <c r="BG246" s="38"/>
      <c r="BH246" s="38"/>
      <c r="BI246" s="38"/>
      <c r="BJ246" s="38"/>
      <c r="BK246" s="38"/>
      <c r="BL246" s="38"/>
      <c r="BM246" s="38"/>
      <c r="BN246" s="38"/>
      <c r="BO246" s="38"/>
      <c r="BP246" s="38"/>
      <c r="BQ246" s="38"/>
      <c r="BR246" s="38"/>
      <c r="BS246" s="38"/>
      <c r="BT246" s="38"/>
      <c r="BU246" s="38"/>
      <c r="BV246" s="38"/>
      <c r="BW246" s="38"/>
      <c r="BX246" s="38"/>
      <c r="BY246" s="38"/>
      <c r="BZ246" s="38"/>
      <c r="CA246" s="140">
        <f t="shared" si="69"/>
        <v>44807</v>
      </c>
      <c r="CB246" s="20" t="s">
        <v>611</v>
      </c>
      <c r="CC246" s="38"/>
      <c r="CD246" s="139">
        <f t="shared" si="70"/>
        <v>44866</v>
      </c>
      <c r="CE246" s="150" t="s">
        <v>315</v>
      </c>
      <c r="CF246" s="38"/>
      <c r="CG246" s="38"/>
      <c r="CH246" s="38"/>
      <c r="CI246" s="38"/>
      <c r="CJ246" s="39"/>
      <c r="CK246" s="40"/>
      <c r="CL246" s="38"/>
      <c r="CM246" s="38"/>
      <c r="CN246" s="38"/>
      <c r="CO246" s="38"/>
      <c r="CP246" s="38"/>
      <c r="CQ246" s="38"/>
      <c r="CR246" s="38"/>
      <c r="CS246" s="38"/>
      <c r="CT246" s="38"/>
      <c r="CU246" s="38"/>
      <c r="CV246" s="38"/>
      <c r="CW246" s="38"/>
      <c r="CX246" s="38"/>
      <c r="CY246" s="38"/>
      <c r="CZ246" s="38"/>
      <c r="DA246" s="140"/>
      <c r="DB246" s="20"/>
    </row>
    <row r="247" spans="41:106" x14ac:dyDescent="0.25">
      <c r="AO247" s="38"/>
      <c r="AP247" s="38"/>
      <c r="AQ247" s="38"/>
      <c r="AR247" s="38"/>
      <c r="AS247" s="38"/>
      <c r="AT247" s="38"/>
      <c r="AU247" s="38"/>
      <c r="AV247" s="38"/>
      <c r="AW247" s="38"/>
      <c r="AX247" s="38"/>
      <c r="AY247" s="38"/>
      <c r="AZ247" s="38"/>
      <c r="BA247" s="38"/>
      <c r="BB247" s="38"/>
      <c r="BC247" s="38"/>
      <c r="BD247" s="38"/>
      <c r="BE247" s="38"/>
      <c r="BF247" s="38"/>
      <c r="BG247" s="38"/>
      <c r="BH247" s="38"/>
      <c r="BI247" s="38"/>
      <c r="BJ247" s="38"/>
      <c r="BK247" s="38"/>
      <c r="BL247" s="38"/>
      <c r="BM247" s="38"/>
      <c r="BN247" s="38"/>
      <c r="BO247" s="38"/>
      <c r="BP247" s="38"/>
      <c r="BQ247" s="38"/>
      <c r="BR247" s="38"/>
      <c r="BS247" s="38"/>
      <c r="BT247" s="38"/>
      <c r="BU247" s="38"/>
      <c r="BV247" s="38"/>
      <c r="BW247" s="38"/>
      <c r="BX247" s="38"/>
      <c r="BY247" s="38"/>
      <c r="BZ247" s="38"/>
      <c r="CA247" s="140">
        <f t="shared" si="69"/>
        <v>44808</v>
      </c>
      <c r="CB247" s="20" t="s">
        <v>612</v>
      </c>
      <c r="CC247" s="38"/>
      <c r="CD247" s="139">
        <f t="shared" si="70"/>
        <v>44867</v>
      </c>
      <c r="CE247" s="150" t="s">
        <v>316</v>
      </c>
      <c r="CF247" s="38"/>
      <c r="CG247" s="38"/>
      <c r="CH247" s="38"/>
      <c r="CI247" s="38"/>
      <c r="CJ247" s="39"/>
      <c r="CK247" s="40"/>
      <c r="CL247" s="38"/>
      <c r="CM247" s="38"/>
      <c r="CN247" s="38"/>
      <c r="CO247" s="38"/>
      <c r="CP247" s="38"/>
      <c r="CQ247" s="38"/>
      <c r="CR247" s="38"/>
      <c r="CS247" s="38"/>
      <c r="CT247" s="38"/>
      <c r="CU247" s="38"/>
      <c r="CV247" s="38"/>
      <c r="CW247" s="38"/>
      <c r="CX247" s="38"/>
      <c r="CY247" s="38"/>
      <c r="CZ247" s="38"/>
      <c r="DA247" s="140"/>
      <c r="DB247" s="20"/>
    </row>
    <row r="248" spans="41:106" x14ac:dyDescent="0.25">
      <c r="AO248" s="38"/>
      <c r="AP248" s="38"/>
      <c r="AQ248" s="38"/>
      <c r="AR248" s="38"/>
      <c r="AS248" s="38"/>
      <c r="AT248" s="38"/>
      <c r="AU248" s="38"/>
      <c r="AV248" s="38"/>
      <c r="AW248" s="38"/>
      <c r="AX248" s="38"/>
      <c r="AY248" s="38"/>
      <c r="AZ248" s="38"/>
      <c r="BA248" s="38"/>
      <c r="BB248" s="38"/>
      <c r="BC248" s="38"/>
      <c r="BD248" s="38"/>
      <c r="BE248" s="38"/>
      <c r="BF248" s="38"/>
      <c r="BG248" s="38"/>
      <c r="BH248" s="38"/>
      <c r="BI248" s="38"/>
      <c r="BJ248" s="38"/>
      <c r="BK248" s="38"/>
      <c r="BL248" s="38"/>
      <c r="BM248" s="38"/>
      <c r="BN248" s="38"/>
      <c r="BO248" s="38"/>
      <c r="BP248" s="38"/>
      <c r="BQ248" s="38"/>
      <c r="BR248" s="38"/>
      <c r="BS248" s="38"/>
      <c r="BT248" s="38"/>
      <c r="BU248" s="38"/>
      <c r="BV248" s="38"/>
      <c r="BW248" s="38"/>
      <c r="BX248" s="38"/>
      <c r="BY248" s="38"/>
      <c r="BZ248" s="38"/>
      <c r="CA248" s="140">
        <f t="shared" si="69"/>
        <v>44809</v>
      </c>
      <c r="CB248" s="20" t="s">
        <v>613</v>
      </c>
      <c r="CC248" s="38"/>
      <c r="CD248" s="139">
        <f t="shared" si="70"/>
        <v>44868</v>
      </c>
      <c r="CE248" s="150" t="s">
        <v>317</v>
      </c>
      <c r="CF248" s="38"/>
      <c r="CG248" s="38"/>
      <c r="CH248" s="38"/>
      <c r="CI248" s="38"/>
      <c r="CJ248" s="39"/>
      <c r="CK248" s="40"/>
      <c r="CL248" s="38"/>
      <c r="CM248" s="38"/>
      <c r="CN248" s="38"/>
      <c r="CO248" s="38"/>
      <c r="CP248" s="38"/>
      <c r="CQ248" s="38"/>
      <c r="CR248" s="38"/>
      <c r="CS248" s="38"/>
      <c r="CT248" s="38"/>
      <c r="CU248" s="38"/>
      <c r="CV248" s="38"/>
      <c r="CW248" s="38"/>
      <c r="CX248" s="38"/>
      <c r="CY248" s="38"/>
      <c r="CZ248" s="38"/>
      <c r="DA248" s="140"/>
      <c r="DB248" s="20"/>
    </row>
    <row r="249" spans="41:106" x14ac:dyDescent="0.25">
      <c r="AO249" s="38"/>
      <c r="AP249" s="38"/>
      <c r="AQ249" s="38"/>
      <c r="AR249" s="38"/>
      <c r="AS249" s="38"/>
      <c r="AT249" s="38"/>
      <c r="AU249" s="38"/>
      <c r="AV249" s="38"/>
      <c r="AW249" s="38"/>
      <c r="AX249" s="38"/>
      <c r="AY249" s="38"/>
      <c r="AZ249" s="38"/>
      <c r="BA249" s="38"/>
      <c r="BB249" s="38"/>
      <c r="BC249" s="38"/>
      <c r="BD249" s="38"/>
      <c r="BE249" s="38"/>
      <c r="BF249" s="38"/>
      <c r="BG249" s="38"/>
      <c r="BH249" s="38"/>
      <c r="BI249" s="38"/>
      <c r="BJ249" s="38"/>
      <c r="BK249" s="38"/>
      <c r="BL249" s="38"/>
      <c r="BM249" s="38"/>
      <c r="BN249" s="38"/>
      <c r="BO249" s="38"/>
      <c r="BP249" s="38"/>
      <c r="BQ249" s="38"/>
      <c r="BR249" s="38"/>
      <c r="BS249" s="38"/>
      <c r="BT249" s="38"/>
      <c r="BU249" s="38"/>
      <c r="BV249" s="38"/>
      <c r="BW249" s="38"/>
      <c r="BX249" s="38"/>
      <c r="BY249" s="38"/>
      <c r="BZ249" s="38"/>
      <c r="CA249" s="140">
        <f t="shared" si="69"/>
        <v>44810</v>
      </c>
      <c r="CB249" s="20" t="s">
        <v>614</v>
      </c>
      <c r="CC249" s="38"/>
      <c r="CD249" s="139">
        <f t="shared" si="70"/>
        <v>44869</v>
      </c>
      <c r="CE249" s="150" t="s">
        <v>79</v>
      </c>
      <c r="CF249" s="38"/>
      <c r="CG249" s="38"/>
      <c r="CH249" s="38"/>
      <c r="CI249" s="38"/>
      <c r="CJ249" s="39"/>
      <c r="CK249" s="40"/>
      <c r="CL249" s="38"/>
      <c r="CM249" s="38"/>
      <c r="CN249" s="38"/>
      <c r="CO249" s="38"/>
      <c r="CP249" s="38"/>
      <c r="CQ249" s="38"/>
      <c r="CR249" s="38"/>
      <c r="CS249" s="38"/>
      <c r="CT249" s="38"/>
      <c r="CU249" s="38"/>
      <c r="CV249" s="38"/>
      <c r="CW249" s="38"/>
      <c r="CX249" s="38"/>
      <c r="CY249" s="38"/>
      <c r="CZ249" s="38"/>
      <c r="DA249" s="140"/>
      <c r="DB249" s="20"/>
    </row>
    <row r="250" spans="41:106" x14ac:dyDescent="0.25">
      <c r="AO250" s="38"/>
      <c r="AP250" s="38"/>
      <c r="AQ250" s="38"/>
      <c r="AR250" s="38"/>
      <c r="AS250" s="38"/>
      <c r="AT250" s="38"/>
      <c r="AU250" s="38"/>
      <c r="AV250" s="38"/>
      <c r="AW250" s="38"/>
      <c r="AX250" s="38"/>
      <c r="AY250" s="38"/>
      <c r="AZ250" s="38"/>
      <c r="BA250" s="38"/>
      <c r="BB250" s="38"/>
      <c r="BC250" s="38"/>
      <c r="BD250" s="38"/>
      <c r="BE250" s="38"/>
      <c r="BF250" s="38"/>
      <c r="BG250" s="38"/>
      <c r="BH250" s="38"/>
      <c r="BI250" s="38"/>
      <c r="BJ250" s="38"/>
      <c r="BK250" s="38"/>
      <c r="BL250" s="38"/>
      <c r="BM250" s="38"/>
      <c r="BN250" s="38"/>
      <c r="BO250" s="38"/>
      <c r="BP250" s="38"/>
      <c r="BQ250" s="38"/>
      <c r="BR250" s="38"/>
      <c r="BS250" s="38"/>
      <c r="BT250" s="38"/>
      <c r="BU250" s="38"/>
      <c r="BV250" s="38"/>
      <c r="BW250" s="38"/>
      <c r="BX250" s="38"/>
      <c r="BY250" s="38"/>
      <c r="BZ250" s="38"/>
      <c r="CA250" s="140">
        <f t="shared" si="69"/>
        <v>44811</v>
      </c>
      <c r="CB250" s="20" t="s">
        <v>615</v>
      </c>
      <c r="CC250" s="38"/>
      <c r="CD250" s="139">
        <f t="shared" si="70"/>
        <v>44870</v>
      </c>
      <c r="CE250" s="150" t="s">
        <v>318</v>
      </c>
      <c r="CF250" s="38"/>
      <c r="CG250" s="38"/>
      <c r="CH250" s="38"/>
      <c r="CI250" s="38"/>
      <c r="CJ250" s="39"/>
      <c r="CK250" s="40"/>
      <c r="CL250" s="38"/>
      <c r="CM250" s="38"/>
      <c r="CN250" s="38"/>
      <c r="CO250" s="38"/>
      <c r="CP250" s="38"/>
      <c r="CQ250" s="38"/>
      <c r="CR250" s="38"/>
      <c r="CS250" s="38"/>
      <c r="CT250" s="38"/>
      <c r="CU250" s="38"/>
      <c r="CV250" s="38"/>
      <c r="CW250" s="38"/>
      <c r="CX250" s="38"/>
      <c r="CY250" s="38"/>
      <c r="CZ250" s="38"/>
      <c r="DA250" s="140"/>
      <c r="DB250" s="20"/>
    </row>
    <row r="251" spans="41:106" x14ac:dyDescent="0.25">
      <c r="AO251" s="38"/>
      <c r="AP251" s="38"/>
      <c r="AQ251" s="38"/>
      <c r="AR251" s="38"/>
      <c r="AS251" s="38"/>
      <c r="AT251" s="38"/>
      <c r="AU251" s="38"/>
      <c r="AV251" s="38"/>
      <c r="AW251" s="38"/>
      <c r="AX251" s="38"/>
      <c r="AY251" s="38"/>
      <c r="AZ251" s="38"/>
      <c r="BA251" s="38"/>
      <c r="BB251" s="38"/>
      <c r="BC251" s="38"/>
      <c r="BD251" s="38"/>
      <c r="BE251" s="38"/>
      <c r="BF251" s="38"/>
      <c r="BG251" s="38"/>
      <c r="BH251" s="38"/>
      <c r="BI251" s="38"/>
      <c r="BJ251" s="38"/>
      <c r="BK251" s="38"/>
      <c r="BL251" s="38"/>
      <c r="BM251" s="38"/>
      <c r="BN251" s="38"/>
      <c r="BO251" s="38"/>
      <c r="BP251" s="38"/>
      <c r="BQ251" s="38"/>
      <c r="BR251" s="38"/>
      <c r="BS251" s="38"/>
      <c r="BT251" s="38"/>
      <c r="BU251" s="38"/>
      <c r="BV251" s="38"/>
      <c r="BW251" s="38"/>
      <c r="BX251" s="38"/>
      <c r="BY251" s="38"/>
      <c r="BZ251" s="38"/>
      <c r="CA251" s="140">
        <f t="shared" si="69"/>
        <v>44812</v>
      </c>
      <c r="CB251" s="20" t="s">
        <v>616</v>
      </c>
      <c r="CC251" s="38"/>
      <c r="CD251" s="139">
        <f t="shared" si="70"/>
        <v>44871</v>
      </c>
      <c r="CE251" s="150" t="s">
        <v>319</v>
      </c>
      <c r="CF251" s="38"/>
      <c r="CG251" s="38"/>
      <c r="CH251" s="38"/>
      <c r="CI251" s="38"/>
      <c r="CJ251" s="39"/>
      <c r="CK251" s="40"/>
      <c r="CL251" s="38"/>
      <c r="CM251" s="38"/>
      <c r="CN251" s="38"/>
      <c r="CO251" s="38"/>
      <c r="CP251" s="38"/>
      <c r="CQ251" s="38"/>
      <c r="CR251" s="38"/>
      <c r="CS251" s="38"/>
      <c r="CT251" s="38"/>
      <c r="CU251" s="38"/>
      <c r="CV251" s="38"/>
      <c r="CW251" s="38"/>
      <c r="CX251" s="38"/>
      <c r="CY251" s="38"/>
      <c r="CZ251" s="38"/>
      <c r="DA251" s="140"/>
      <c r="DB251" s="20"/>
    </row>
    <row r="252" spans="41:106" x14ac:dyDescent="0.25">
      <c r="AO252" s="38"/>
      <c r="AP252" s="38"/>
      <c r="AQ252" s="38"/>
      <c r="AR252" s="38"/>
      <c r="AS252" s="38"/>
      <c r="AT252" s="38"/>
      <c r="AU252" s="38"/>
      <c r="AV252" s="38"/>
      <c r="AW252" s="38"/>
      <c r="AX252" s="38"/>
      <c r="AY252" s="38"/>
      <c r="AZ252" s="38"/>
      <c r="BA252" s="38"/>
      <c r="BB252" s="38"/>
      <c r="BC252" s="38"/>
      <c r="BD252" s="38"/>
      <c r="BE252" s="38"/>
      <c r="BF252" s="38"/>
      <c r="BG252" s="38"/>
      <c r="BH252" s="38"/>
      <c r="BI252" s="38"/>
      <c r="BJ252" s="38"/>
      <c r="BK252" s="38"/>
      <c r="BL252" s="38"/>
      <c r="BM252" s="38"/>
      <c r="BN252" s="38"/>
      <c r="BO252" s="38"/>
      <c r="BP252" s="38"/>
      <c r="BQ252" s="38"/>
      <c r="BR252" s="38"/>
      <c r="BS252" s="38"/>
      <c r="BT252" s="38"/>
      <c r="BU252" s="38"/>
      <c r="BV252" s="38"/>
      <c r="BW252" s="38"/>
      <c r="BX252" s="38"/>
      <c r="BY252" s="38"/>
      <c r="BZ252" s="38"/>
      <c r="CA252" s="140">
        <f t="shared" si="69"/>
        <v>44813</v>
      </c>
      <c r="CB252" s="20" t="s">
        <v>617</v>
      </c>
      <c r="CC252" s="38"/>
      <c r="CD252" s="139">
        <f t="shared" si="70"/>
        <v>44872</v>
      </c>
      <c r="CE252" s="150" t="s">
        <v>320</v>
      </c>
      <c r="CF252" s="38"/>
      <c r="CG252" s="38"/>
      <c r="CH252" s="38"/>
      <c r="CI252" s="38"/>
      <c r="CJ252" s="39"/>
      <c r="CK252" s="40"/>
      <c r="CL252" s="38"/>
      <c r="CM252" s="38"/>
      <c r="CN252" s="38"/>
      <c r="CO252" s="38"/>
      <c r="CP252" s="38"/>
      <c r="CQ252" s="38"/>
      <c r="CR252" s="38"/>
      <c r="CS252" s="38"/>
      <c r="CT252" s="38"/>
      <c r="CU252" s="38"/>
      <c r="CV252" s="38"/>
      <c r="CW252" s="38"/>
      <c r="CX252" s="38"/>
      <c r="CY252" s="38"/>
      <c r="CZ252" s="38"/>
      <c r="DA252" s="140"/>
      <c r="DB252" s="20"/>
    </row>
    <row r="253" spans="41:106" x14ac:dyDescent="0.25">
      <c r="AO253" s="38"/>
      <c r="AP253" s="38"/>
      <c r="AQ253" s="38"/>
      <c r="AR253" s="38"/>
      <c r="AS253" s="38"/>
      <c r="AT253" s="38"/>
      <c r="AU253" s="38"/>
      <c r="AV253" s="38"/>
      <c r="AW253" s="38"/>
      <c r="AX253" s="38"/>
      <c r="AY253" s="38"/>
      <c r="AZ253" s="38"/>
      <c r="BA253" s="38"/>
      <c r="BB253" s="38"/>
      <c r="BC253" s="38"/>
      <c r="BD253" s="38"/>
      <c r="BE253" s="38"/>
      <c r="BF253" s="38"/>
      <c r="BG253" s="38"/>
      <c r="BH253" s="38"/>
      <c r="BI253" s="38"/>
      <c r="BJ253" s="38"/>
      <c r="BK253" s="38"/>
      <c r="BL253" s="38"/>
      <c r="BM253" s="38"/>
      <c r="BN253" s="38"/>
      <c r="BO253" s="38"/>
      <c r="BP253" s="38"/>
      <c r="BQ253" s="38"/>
      <c r="BR253" s="38"/>
      <c r="BS253" s="38"/>
      <c r="BT253" s="38"/>
      <c r="BU253" s="38"/>
      <c r="BV253" s="38"/>
      <c r="BW253" s="38"/>
      <c r="BX253" s="38"/>
      <c r="BY253" s="38"/>
      <c r="BZ253" s="38"/>
      <c r="CA253" s="140">
        <f t="shared" si="69"/>
        <v>44814</v>
      </c>
      <c r="CB253" s="20" t="s">
        <v>618</v>
      </c>
      <c r="CC253" s="38"/>
      <c r="CD253" s="139">
        <f t="shared" si="70"/>
        <v>44873</v>
      </c>
      <c r="CE253" s="150" t="s">
        <v>321</v>
      </c>
      <c r="CF253" s="38"/>
      <c r="CG253" s="38"/>
      <c r="CH253" s="38"/>
      <c r="CI253" s="38"/>
      <c r="CJ253" s="39"/>
      <c r="CK253" s="40"/>
      <c r="CL253" s="38"/>
      <c r="CM253" s="38"/>
      <c r="CN253" s="38"/>
      <c r="CO253" s="38"/>
      <c r="CP253" s="38"/>
      <c r="CQ253" s="38"/>
      <c r="CR253" s="38"/>
      <c r="CS253" s="38"/>
      <c r="CT253" s="38"/>
      <c r="CU253" s="38"/>
      <c r="CV253" s="38"/>
      <c r="CW253" s="38"/>
      <c r="CX253" s="38"/>
      <c r="CY253" s="38"/>
      <c r="CZ253" s="38"/>
      <c r="DA253" s="140"/>
      <c r="DB253" s="20"/>
    </row>
    <row r="254" spans="41:106" x14ac:dyDescent="0.25">
      <c r="AO254" s="38"/>
      <c r="AP254" s="38"/>
      <c r="AQ254" s="38"/>
      <c r="AR254" s="38"/>
      <c r="AS254" s="38"/>
      <c r="AT254" s="38"/>
      <c r="AU254" s="38"/>
      <c r="AV254" s="38"/>
      <c r="AW254" s="38"/>
      <c r="AX254" s="38"/>
      <c r="AY254" s="38"/>
      <c r="AZ254" s="38"/>
      <c r="BA254" s="38"/>
      <c r="BB254" s="38"/>
      <c r="BC254" s="38"/>
      <c r="BD254" s="38"/>
      <c r="BE254" s="38"/>
      <c r="BF254" s="38"/>
      <c r="BG254" s="38"/>
      <c r="BH254" s="38"/>
      <c r="BI254" s="38"/>
      <c r="BJ254" s="38"/>
      <c r="BK254" s="38"/>
      <c r="BL254" s="38"/>
      <c r="BM254" s="38"/>
      <c r="BN254" s="38"/>
      <c r="BO254" s="38"/>
      <c r="BP254" s="38"/>
      <c r="BQ254" s="38"/>
      <c r="BR254" s="38"/>
      <c r="BS254" s="38"/>
      <c r="BT254" s="38"/>
      <c r="BU254" s="38"/>
      <c r="BV254" s="38"/>
      <c r="BW254" s="38"/>
      <c r="BX254" s="38"/>
      <c r="BY254" s="38"/>
      <c r="BZ254" s="38"/>
      <c r="CA254" s="140">
        <f t="shared" si="69"/>
        <v>44815</v>
      </c>
      <c r="CB254" s="20" t="s">
        <v>619</v>
      </c>
      <c r="CC254" s="38"/>
      <c r="CD254" s="139">
        <f t="shared" si="70"/>
        <v>44874</v>
      </c>
      <c r="CE254" s="150" t="s">
        <v>322</v>
      </c>
      <c r="CF254" s="38"/>
      <c r="CG254" s="38"/>
      <c r="CH254" s="38"/>
      <c r="CI254" s="38"/>
      <c r="CJ254" s="39"/>
      <c r="CK254" s="40"/>
      <c r="CL254" s="38"/>
      <c r="CM254" s="38"/>
      <c r="CN254" s="38"/>
      <c r="CO254" s="38"/>
      <c r="CP254" s="38"/>
      <c r="CQ254" s="38"/>
      <c r="CR254" s="38"/>
      <c r="CS254" s="38"/>
      <c r="CT254" s="38"/>
      <c r="CU254" s="38"/>
      <c r="CV254" s="38"/>
      <c r="CW254" s="38"/>
      <c r="CX254" s="38"/>
      <c r="CY254" s="38"/>
      <c r="CZ254" s="38"/>
      <c r="DA254" s="140"/>
      <c r="DB254" s="20"/>
    </row>
    <row r="255" spans="41:106" x14ac:dyDescent="0.25">
      <c r="AO255" s="38"/>
      <c r="AP255" s="38"/>
      <c r="AQ255" s="38"/>
      <c r="AR255" s="38"/>
      <c r="AS255" s="38"/>
      <c r="AT255" s="38"/>
      <c r="AU255" s="38"/>
      <c r="AV255" s="38"/>
      <c r="AW255" s="38"/>
      <c r="AX255" s="38"/>
      <c r="AY255" s="38"/>
      <c r="AZ255" s="38"/>
      <c r="BA255" s="38"/>
      <c r="BB255" s="38"/>
      <c r="BC255" s="38"/>
      <c r="BD255" s="38"/>
      <c r="BE255" s="38"/>
      <c r="BF255" s="38"/>
      <c r="BG255" s="38"/>
      <c r="BH255" s="38"/>
      <c r="BI255" s="38"/>
      <c r="BJ255" s="38"/>
      <c r="BK255" s="38"/>
      <c r="BL255" s="38"/>
      <c r="BM255" s="38"/>
      <c r="BN255" s="38"/>
      <c r="BO255" s="38"/>
      <c r="BP255" s="38"/>
      <c r="BQ255" s="38"/>
      <c r="BR255" s="38"/>
      <c r="BS255" s="38"/>
      <c r="BT255" s="38"/>
      <c r="BU255" s="38"/>
      <c r="BV255" s="38"/>
      <c r="BW255" s="38"/>
      <c r="BX255" s="38"/>
      <c r="BY255" s="38"/>
      <c r="BZ255" s="38"/>
      <c r="CA255" s="140">
        <f t="shared" si="69"/>
        <v>44816</v>
      </c>
      <c r="CB255" s="20" t="s">
        <v>620</v>
      </c>
      <c r="CC255" s="38"/>
      <c r="CD255" s="139">
        <f t="shared" si="70"/>
        <v>44875</v>
      </c>
      <c r="CE255" s="150" t="s">
        <v>323</v>
      </c>
      <c r="CF255" s="38"/>
      <c r="CG255" s="38"/>
      <c r="CH255" s="38"/>
      <c r="CI255" s="38"/>
      <c r="CJ255" s="39"/>
      <c r="CK255" s="40"/>
      <c r="CL255" s="38"/>
      <c r="CM255" s="38"/>
      <c r="CN255" s="38"/>
      <c r="CO255" s="38"/>
      <c r="CP255" s="38"/>
      <c r="CQ255" s="38"/>
      <c r="CR255" s="38"/>
      <c r="CS255" s="38"/>
      <c r="CT255" s="38"/>
      <c r="CU255" s="38"/>
      <c r="CV255" s="38"/>
      <c r="CW255" s="38"/>
      <c r="CX255" s="38"/>
      <c r="CY255" s="38"/>
      <c r="CZ255" s="38"/>
      <c r="DA255" s="140"/>
      <c r="DB255" s="20"/>
    </row>
    <row r="256" spans="41:106" x14ac:dyDescent="0.25">
      <c r="AO256" s="38"/>
      <c r="AP256" s="38"/>
      <c r="AQ256" s="38"/>
      <c r="AR256" s="38"/>
      <c r="AS256" s="38"/>
      <c r="AT256" s="38"/>
      <c r="AU256" s="38"/>
      <c r="AV256" s="38"/>
      <c r="AW256" s="38"/>
      <c r="AX256" s="38"/>
      <c r="AY256" s="38"/>
      <c r="AZ256" s="38"/>
      <c r="BA256" s="38"/>
      <c r="BB256" s="38"/>
      <c r="BC256" s="38"/>
      <c r="BD256" s="38"/>
      <c r="BE256" s="38"/>
      <c r="BF256" s="38"/>
      <c r="BG256" s="38"/>
      <c r="BH256" s="38"/>
      <c r="BI256" s="38"/>
      <c r="BJ256" s="38"/>
      <c r="BK256" s="38"/>
      <c r="BL256" s="38"/>
      <c r="BM256" s="38"/>
      <c r="BN256" s="38"/>
      <c r="BO256" s="38"/>
      <c r="BP256" s="38"/>
      <c r="BQ256" s="38"/>
      <c r="BR256" s="38"/>
      <c r="BS256" s="38"/>
      <c r="BT256" s="38"/>
      <c r="BU256" s="38"/>
      <c r="BV256" s="38"/>
      <c r="BW256" s="38"/>
      <c r="BX256" s="38"/>
      <c r="BY256" s="38"/>
      <c r="BZ256" s="38"/>
      <c r="CA256" s="140">
        <f t="shared" si="69"/>
        <v>44817</v>
      </c>
      <c r="CB256" s="20" t="s">
        <v>621</v>
      </c>
      <c r="CC256" s="38"/>
      <c r="CD256" s="139">
        <f t="shared" si="70"/>
        <v>44876</v>
      </c>
      <c r="CE256" s="150" t="s">
        <v>324</v>
      </c>
      <c r="CF256" s="38"/>
      <c r="CG256" s="38"/>
      <c r="CH256" s="38"/>
      <c r="CI256" s="38"/>
      <c r="CJ256" s="39"/>
      <c r="CK256" s="40"/>
      <c r="CL256" s="38"/>
      <c r="CM256" s="38"/>
      <c r="CN256" s="38"/>
      <c r="CO256" s="38"/>
      <c r="CP256" s="38"/>
      <c r="CQ256" s="38"/>
      <c r="CR256" s="38"/>
      <c r="CS256" s="38"/>
      <c r="CT256" s="38"/>
      <c r="CU256" s="38"/>
      <c r="CV256" s="38"/>
      <c r="CW256" s="38"/>
      <c r="CX256" s="38"/>
      <c r="CY256" s="38"/>
      <c r="CZ256" s="38"/>
      <c r="DA256" s="140"/>
      <c r="DB256" s="20"/>
    </row>
    <row r="257" spans="41:106" x14ac:dyDescent="0.25">
      <c r="AO257" s="38"/>
      <c r="AP257" s="38"/>
      <c r="AQ257" s="38"/>
      <c r="AR257" s="38"/>
      <c r="AS257" s="38"/>
      <c r="AT257" s="38"/>
      <c r="AU257" s="38"/>
      <c r="AV257" s="38"/>
      <c r="AW257" s="38"/>
      <c r="AX257" s="38"/>
      <c r="AY257" s="38"/>
      <c r="AZ257" s="38"/>
      <c r="BA257" s="38"/>
      <c r="BB257" s="38"/>
      <c r="BC257" s="38"/>
      <c r="BD257" s="38"/>
      <c r="BE257" s="38"/>
      <c r="BF257" s="38"/>
      <c r="BG257" s="38"/>
      <c r="BH257" s="38"/>
      <c r="BI257" s="38"/>
      <c r="BJ257" s="38"/>
      <c r="BK257" s="38"/>
      <c r="BL257" s="38"/>
      <c r="BM257" s="38"/>
      <c r="BN257" s="38"/>
      <c r="BO257" s="38"/>
      <c r="BP257" s="38"/>
      <c r="BQ257" s="38"/>
      <c r="BR257" s="38"/>
      <c r="BS257" s="38"/>
      <c r="BT257" s="38"/>
      <c r="BU257" s="38"/>
      <c r="BV257" s="38"/>
      <c r="BW257" s="38"/>
      <c r="BX257" s="38"/>
      <c r="BY257" s="38"/>
      <c r="BZ257" s="38"/>
      <c r="CA257" s="140">
        <f t="shared" si="69"/>
        <v>44818</v>
      </c>
      <c r="CB257" s="20" t="s">
        <v>622</v>
      </c>
      <c r="CC257" s="38"/>
      <c r="CD257" s="139">
        <f t="shared" si="70"/>
        <v>44877</v>
      </c>
      <c r="CE257" s="150" t="s">
        <v>325</v>
      </c>
      <c r="CF257" s="38"/>
      <c r="CG257" s="38"/>
      <c r="CH257" s="38"/>
      <c r="CI257" s="38"/>
      <c r="CJ257" s="39"/>
      <c r="CK257" s="40"/>
      <c r="CL257" s="38"/>
      <c r="CM257" s="38"/>
      <c r="CN257" s="38"/>
      <c r="CO257" s="38"/>
      <c r="CP257" s="38"/>
      <c r="CQ257" s="38"/>
      <c r="CR257" s="38"/>
      <c r="CS257" s="38"/>
      <c r="CT257" s="38"/>
      <c r="CU257" s="38"/>
      <c r="CV257" s="38"/>
      <c r="CW257" s="38"/>
      <c r="CX257" s="38"/>
      <c r="CY257" s="38"/>
      <c r="CZ257" s="38"/>
      <c r="DA257" s="140"/>
      <c r="DB257" s="20"/>
    </row>
    <row r="258" spans="41:106" x14ac:dyDescent="0.25">
      <c r="AO258" s="38"/>
      <c r="AP258" s="38"/>
      <c r="AQ258" s="38"/>
      <c r="AR258" s="38"/>
      <c r="AS258" s="38"/>
      <c r="AT258" s="38"/>
      <c r="AU258" s="38"/>
      <c r="AV258" s="38"/>
      <c r="AW258" s="38"/>
      <c r="AX258" s="38"/>
      <c r="AY258" s="38"/>
      <c r="AZ258" s="38"/>
      <c r="BA258" s="38"/>
      <c r="BB258" s="38"/>
      <c r="BC258" s="38"/>
      <c r="BD258" s="38"/>
      <c r="BE258" s="38"/>
      <c r="BF258" s="38"/>
      <c r="BG258" s="38"/>
      <c r="BH258" s="38"/>
      <c r="BI258" s="38"/>
      <c r="BJ258" s="38"/>
      <c r="BK258" s="38"/>
      <c r="BL258" s="38"/>
      <c r="BM258" s="38"/>
      <c r="BN258" s="38"/>
      <c r="BO258" s="38"/>
      <c r="BP258" s="38"/>
      <c r="BQ258" s="38"/>
      <c r="BR258" s="38"/>
      <c r="BS258" s="38"/>
      <c r="BT258" s="38"/>
      <c r="BU258" s="38"/>
      <c r="BV258" s="38"/>
      <c r="BW258" s="38"/>
      <c r="BX258" s="38"/>
      <c r="BY258" s="38"/>
      <c r="BZ258" s="38"/>
      <c r="CA258" s="140">
        <f t="shared" si="69"/>
        <v>44819</v>
      </c>
      <c r="CB258" s="20" t="s">
        <v>623</v>
      </c>
      <c r="CC258" s="38"/>
      <c r="CD258" s="139">
        <f t="shared" si="70"/>
        <v>44878</v>
      </c>
      <c r="CE258" s="150" t="s">
        <v>326</v>
      </c>
      <c r="CF258" s="38"/>
      <c r="CG258" s="38"/>
      <c r="CH258" s="38"/>
      <c r="CI258" s="38"/>
      <c r="CJ258" s="39"/>
      <c r="CK258" s="40"/>
      <c r="CL258" s="38"/>
      <c r="CM258" s="38"/>
      <c r="CN258" s="38"/>
      <c r="CO258" s="38"/>
      <c r="CP258" s="38"/>
      <c r="CQ258" s="38"/>
      <c r="CR258" s="38"/>
      <c r="CS258" s="38"/>
      <c r="CT258" s="38"/>
      <c r="CU258" s="38"/>
      <c r="CV258" s="38"/>
      <c r="CW258" s="38"/>
      <c r="CX258" s="38"/>
      <c r="CY258" s="38"/>
      <c r="CZ258" s="38"/>
      <c r="DA258" s="140"/>
      <c r="DB258" s="20"/>
    </row>
    <row r="259" spans="41:106" x14ac:dyDescent="0.25">
      <c r="AO259" s="38"/>
      <c r="AP259" s="38"/>
      <c r="AQ259" s="38"/>
      <c r="AR259" s="38"/>
      <c r="AS259" s="38"/>
      <c r="AT259" s="38"/>
      <c r="AU259" s="38"/>
      <c r="AV259" s="38"/>
      <c r="AW259" s="38"/>
      <c r="AX259" s="38"/>
      <c r="AY259" s="38"/>
      <c r="AZ259" s="38"/>
      <c r="BA259" s="38"/>
      <c r="BB259" s="38"/>
      <c r="BC259" s="38"/>
      <c r="BD259" s="38"/>
      <c r="BE259" s="38"/>
      <c r="BF259" s="38"/>
      <c r="BG259" s="38"/>
      <c r="BH259" s="38"/>
      <c r="BI259" s="38"/>
      <c r="BJ259" s="38"/>
      <c r="BK259" s="38"/>
      <c r="BL259" s="38"/>
      <c r="BM259" s="38"/>
      <c r="BN259" s="38"/>
      <c r="BO259" s="38"/>
      <c r="BP259" s="38"/>
      <c r="BQ259" s="38"/>
      <c r="BR259" s="38"/>
      <c r="BS259" s="38"/>
      <c r="BT259" s="38"/>
      <c r="BU259" s="38"/>
      <c r="BV259" s="38"/>
      <c r="BW259" s="38"/>
      <c r="BX259" s="38"/>
      <c r="BY259" s="38"/>
      <c r="BZ259" s="38"/>
      <c r="CA259" s="140">
        <f t="shared" ref="CA259:CA322" si="71">CA258+1</f>
        <v>44820</v>
      </c>
      <c r="CB259" s="20" t="s">
        <v>624</v>
      </c>
      <c r="CC259" s="38"/>
      <c r="CD259" s="139">
        <f t="shared" ref="CD259:CD322" si="72">CD258+1</f>
        <v>44879</v>
      </c>
      <c r="CE259" s="150" t="s">
        <v>327</v>
      </c>
      <c r="CF259" s="38"/>
      <c r="CG259" s="38"/>
      <c r="CH259" s="38"/>
      <c r="CI259" s="38"/>
      <c r="CJ259" s="39"/>
      <c r="CK259" s="40"/>
      <c r="CL259" s="38"/>
      <c r="CM259" s="38"/>
      <c r="CN259" s="38"/>
      <c r="CO259" s="38"/>
      <c r="CP259" s="38"/>
      <c r="CQ259" s="38"/>
      <c r="CR259" s="38"/>
      <c r="CS259" s="38"/>
      <c r="CT259" s="38"/>
      <c r="CU259" s="38"/>
      <c r="CV259" s="38"/>
      <c r="CW259" s="38"/>
      <c r="CX259" s="38"/>
      <c r="CY259" s="38"/>
      <c r="CZ259" s="38"/>
      <c r="DA259" s="140"/>
      <c r="DB259" s="20"/>
    </row>
    <row r="260" spans="41:106" x14ac:dyDescent="0.25">
      <c r="AO260" s="38"/>
      <c r="AP260" s="38"/>
      <c r="AQ260" s="38"/>
      <c r="AR260" s="38"/>
      <c r="AS260" s="38"/>
      <c r="AT260" s="38"/>
      <c r="AU260" s="38"/>
      <c r="AV260" s="38"/>
      <c r="AW260" s="38"/>
      <c r="AX260" s="38"/>
      <c r="AY260" s="38"/>
      <c r="AZ260" s="38"/>
      <c r="BA260" s="38"/>
      <c r="BB260" s="38"/>
      <c r="BC260" s="38"/>
      <c r="BD260" s="38"/>
      <c r="BE260" s="38"/>
      <c r="BF260" s="38"/>
      <c r="BG260" s="38"/>
      <c r="BH260" s="38"/>
      <c r="BI260" s="38"/>
      <c r="BJ260" s="38"/>
      <c r="BK260" s="38"/>
      <c r="BL260" s="38"/>
      <c r="BM260" s="38"/>
      <c r="BN260" s="38"/>
      <c r="BO260" s="38"/>
      <c r="BP260" s="38"/>
      <c r="BQ260" s="38"/>
      <c r="BR260" s="38"/>
      <c r="BS260" s="38"/>
      <c r="BT260" s="38"/>
      <c r="BU260" s="38"/>
      <c r="BV260" s="38"/>
      <c r="BW260" s="38"/>
      <c r="BX260" s="38"/>
      <c r="BY260" s="38"/>
      <c r="BZ260" s="38"/>
      <c r="CA260" s="140">
        <f t="shared" si="71"/>
        <v>44821</v>
      </c>
      <c r="CB260" s="20" t="s">
        <v>625</v>
      </c>
      <c r="CC260" s="38"/>
      <c r="CD260" s="139">
        <f t="shared" si="72"/>
        <v>44880</v>
      </c>
      <c r="CE260" s="150" t="s">
        <v>328</v>
      </c>
      <c r="CF260" s="38"/>
      <c r="CG260" s="38"/>
      <c r="CH260" s="38"/>
      <c r="CI260" s="38"/>
      <c r="CJ260" s="39"/>
      <c r="CK260" s="40"/>
      <c r="CL260" s="38"/>
      <c r="CM260" s="38"/>
      <c r="CN260" s="38"/>
      <c r="CO260" s="38"/>
      <c r="CP260" s="38"/>
      <c r="CQ260" s="38"/>
      <c r="CR260" s="38"/>
      <c r="CS260" s="38"/>
      <c r="CT260" s="38"/>
      <c r="CU260" s="38"/>
      <c r="CV260" s="38"/>
      <c r="CW260" s="38"/>
      <c r="CX260" s="38"/>
      <c r="CY260" s="38"/>
      <c r="CZ260" s="38"/>
      <c r="DA260" s="140"/>
      <c r="DB260" s="20"/>
    </row>
    <row r="261" spans="41:106" x14ac:dyDescent="0.25">
      <c r="AO261" s="38"/>
      <c r="AP261" s="38"/>
      <c r="AQ261" s="38"/>
      <c r="AR261" s="38"/>
      <c r="AS261" s="38"/>
      <c r="AT261" s="38"/>
      <c r="AU261" s="38"/>
      <c r="AV261" s="38"/>
      <c r="AW261" s="38"/>
      <c r="AX261" s="38"/>
      <c r="AY261" s="38"/>
      <c r="AZ261" s="38"/>
      <c r="BA261" s="38"/>
      <c r="BB261" s="38"/>
      <c r="BC261" s="38"/>
      <c r="BD261" s="38"/>
      <c r="BE261" s="38"/>
      <c r="BF261" s="38"/>
      <c r="BG261" s="38"/>
      <c r="BH261" s="38"/>
      <c r="BI261" s="38"/>
      <c r="BJ261" s="38"/>
      <c r="BK261" s="38"/>
      <c r="BL261" s="38"/>
      <c r="BM261" s="38"/>
      <c r="BN261" s="38"/>
      <c r="BO261" s="38"/>
      <c r="BP261" s="38"/>
      <c r="BQ261" s="38"/>
      <c r="BR261" s="38"/>
      <c r="BS261" s="38"/>
      <c r="BT261" s="38"/>
      <c r="BU261" s="38"/>
      <c r="BV261" s="38"/>
      <c r="BW261" s="38"/>
      <c r="BX261" s="38"/>
      <c r="BY261" s="38"/>
      <c r="BZ261" s="38"/>
      <c r="CA261" s="140">
        <f t="shared" si="71"/>
        <v>44822</v>
      </c>
      <c r="CB261" s="20" t="s">
        <v>626</v>
      </c>
      <c r="CC261" s="38"/>
      <c r="CD261" s="139">
        <f t="shared" si="72"/>
        <v>44881</v>
      </c>
      <c r="CE261" s="150" t="s">
        <v>329</v>
      </c>
      <c r="CF261" s="38"/>
      <c r="CG261" s="38"/>
      <c r="CH261" s="38"/>
      <c r="CI261" s="38"/>
      <c r="CJ261" s="39"/>
      <c r="CK261" s="40"/>
      <c r="CL261" s="38"/>
      <c r="CM261" s="38"/>
      <c r="CN261" s="38"/>
      <c r="CO261" s="38"/>
      <c r="CP261" s="38"/>
      <c r="CQ261" s="38"/>
      <c r="CR261" s="38"/>
      <c r="CS261" s="38"/>
      <c r="CT261" s="38"/>
      <c r="CU261" s="38"/>
      <c r="CV261" s="38"/>
      <c r="CW261" s="38"/>
      <c r="CX261" s="38"/>
      <c r="CY261" s="38"/>
      <c r="CZ261" s="38"/>
      <c r="DA261" s="140"/>
      <c r="DB261" s="20"/>
    </row>
    <row r="262" spans="41:106" x14ac:dyDescent="0.25">
      <c r="AO262" s="38"/>
      <c r="AP262" s="38"/>
      <c r="AQ262" s="38"/>
      <c r="AR262" s="38"/>
      <c r="AS262" s="38"/>
      <c r="AT262" s="38"/>
      <c r="AU262" s="38"/>
      <c r="AV262" s="38"/>
      <c r="AW262" s="38"/>
      <c r="AX262" s="38"/>
      <c r="AY262" s="38"/>
      <c r="AZ262" s="38"/>
      <c r="BA262" s="38"/>
      <c r="BB262" s="38"/>
      <c r="BC262" s="38"/>
      <c r="BD262" s="38"/>
      <c r="BE262" s="38"/>
      <c r="BF262" s="38"/>
      <c r="BG262" s="38"/>
      <c r="BH262" s="38"/>
      <c r="BI262" s="38"/>
      <c r="BJ262" s="38"/>
      <c r="BK262" s="38"/>
      <c r="BL262" s="38"/>
      <c r="BM262" s="38"/>
      <c r="BN262" s="38"/>
      <c r="BO262" s="38"/>
      <c r="BP262" s="38"/>
      <c r="BQ262" s="38"/>
      <c r="BR262" s="38"/>
      <c r="BS262" s="38"/>
      <c r="BT262" s="38"/>
      <c r="BU262" s="38"/>
      <c r="BV262" s="38"/>
      <c r="BW262" s="38"/>
      <c r="BX262" s="38"/>
      <c r="BY262" s="38"/>
      <c r="BZ262" s="38"/>
      <c r="CA262" s="140">
        <f t="shared" si="71"/>
        <v>44823</v>
      </c>
      <c r="CB262" s="20" t="s">
        <v>627</v>
      </c>
      <c r="CC262" s="38"/>
      <c r="CD262" s="139">
        <f t="shared" si="72"/>
        <v>44882</v>
      </c>
      <c r="CE262" s="150" t="s">
        <v>330</v>
      </c>
      <c r="CF262" s="38"/>
      <c r="CG262" s="38"/>
      <c r="CH262" s="38"/>
      <c r="CI262" s="38"/>
      <c r="CJ262" s="39"/>
      <c r="CK262" s="40"/>
      <c r="CL262" s="38"/>
      <c r="CM262" s="38"/>
      <c r="CN262" s="38"/>
      <c r="CO262" s="38"/>
      <c r="CP262" s="38"/>
      <c r="CQ262" s="38"/>
      <c r="CR262" s="38"/>
      <c r="CS262" s="38"/>
      <c r="CT262" s="38"/>
      <c r="CU262" s="38"/>
      <c r="CV262" s="38"/>
      <c r="CW262" s="38"/>
      <c r="CX262" s="38"/>
      <c r="CY262" s="38"/>
      <c r="CZ262" s="38"/>
      <c r="DA262" s="140"/>
      <c r="DB262" s="20"/>
    </row>
    <row r="263" spans="41:106" x14ac:dyDescent="0.25">
      <c r="AO263" s="38"/>
      <c r="AP263" s="38"/>
      <c r="AQ263" s="38"/>
      <c r="AR263" s="38"/>
      <c r="AS263" s="38"/>
      <c r="AT263" s="38"/>
      <c r="AU263" s="38"/>
      <c r="AV263" s="38"/>
      <c r="AW263" s="38"/>
      <c r="AX263" s="38"/>
      <c r="AY263" s="38"/>
      <c r="AZ263" s="38"/>
      <c r="BA263" s="38"/>
      <c r="BB263" s="38"/>
      <c r="BC263" s="38"/>
      <c r="BD263" s="38"/>
      <c r="BE263" s="38"/>
      <c r="BF263" s="38"/>
      <c r="BG263" s="38"/>
      <c r="BH263" s="38"/>
      <c r="BI263" s="38"/>
      <c r="BJ263" s="38"/>
      <c r="BK263" s="38"/>
      <c r="BL263" s="38"/>
      <c r="BM263" s="38"/>
      <c r="BN263" s="38"/>
      <c r="BO263" s="38"/>
      <c r="BP263" s="38"/>
      <c r="BQ263" s="38"/>
      <c r="BR263" s="38"/>
      <c r="BS263" s="38"/>
      <c r="BT263" s="38"/>
      <c r="BU263" s="38"/>
      <c r="BV263" s="38"/>
      <c r="BW263" s="38"/>
      <c r="BX263" s="38"/>
      <c r="BY263" s="38"/>
      <c r="BZ263" s="38"/>
      <c r="CA263" s="140">
        <f t="shared" si="71"/>
        <v>44824</v>
      </c>
      <c r="CB263" s="20" t="s">
        <v>628</v>
      </c>
      <c r="CC263" s="38"/>
      <c r="CD263" s="139">
        <f t="shared" si="72"/>
        <v>44883</v>
      </c>
      <c r="CE263" s="150" t="s">
        <v>331</v>
      </c>
      <c r="CF263" s="38"/>
      <c r="CG263" s="38"/>
      <c r="CH263" s="38"/>
      <c r="CI263" s="38"/>
      <c r="CJ263" s="39"/>
      <c r="CK263" s="40"/>
      <c r="CL263" s="38"/>
      <c r="CM263" s="38"/>
      <c r="CN263" s="38"/>
      <c r="CO263" s="38"/>
      <c r="CP263" s="38"/>
      <c r="CQ263" s="38"/>
      <c r="CR263" s="38"/>
      <c r="CS263" s="38"/>
      <c r="CT263" s="38"/>
      <c r="CU263" s="38"/>
      <c r="CV263" s="38"/>
      <c r="CW263" s="38"/>
      <c r="CX263" s="38"/>
      <c r="CY263" s="38"/>
      <c r="CZ263" s="38"/>
      <c r="DA263" s="140"/>
      <c r="DB263" s="20"/>
    </row>
    <row r="264" spans="41:106" x14ac:dyDescent="0.25">
      <c r="AO264" s="38"/>
      <c r="AP264" s="38"/>
      <c r="AQ264" s="38"/>
      <c r="AR264" s="38"/>
      <c r="AS264" s="38"/>
      <c r="AT264" s="38"/>
      <c r="AU264" s="38"/>
      <c r="AV264" s="38"/>
      <c r="AW264" s="38"/>
      <c r="AX264" s="38"/>
      <c r="AY264" s="38"/>
      <c r="AZ264" s="38"/>
      <c r="BA264" s="38"/>
      <c r="BB264" s="38"/>
      <c r="BC264" s="38"/>
      <c r="BD264" s="38"/>
      <c r="BE264" s="38"/>
      <c r="BF264" s="38"/>
      <c r="BG264" s="38"/>
      <c r="BH264" s="38"/>
      <c r="BI264" s="38"/>
      <c r="BJ264" s="38"/>
      <c r="BK264" s="38"/>
      <c r="BL264" s="38"/>
      <c r="BM264" s="38"/>
      <c r="BN264" s="38"/>
      <c r="BO264" s="38"/>
      <c r="BP264" s="38"/>
      <c r="BQ264" s="38"/>
      <c r="BR264" s="38"/>
      <c r="BS264" s="38"/>
      <c r="BT264" s="38"/>
      <c r="BU264" s="38"/>
      <c r="BV264" s="38"/>
      <c r="BW264" s="38"/>
      <c r="BX264" s="38"/>
      <c r="BY264" s="38"/>
      <c r="BZ264" s="38"/>
      <c r="CA264" s="140">
        <f t="shared" si="71"/>
        <v>44825</v>
      </c>
      <c r="CB264" s="35" t="s">
        <v>629</v>
      </c>
      <c r="CC264" s="38"/>
      <c r="CD264" s="139">
        <f t="shared" si="72"/>
        <v>44884</v>
      </c>
      <c r="CE264" s="150" t="s">
        <v>332</v>
      </c>
      <c r="CF264" s="38"/>
      <c r="CG264" s="38"/>
      <c r="CH264" s="38"/>
      <c r="CI264" s="38"/>
      <c r="CJ264" s="39"/>
      <c r="CK264" s="40"/>
      <c r="CL264" s="38"/>
      <c r="CM264" s="38"/>
      <c r="CN264" s="38"/>
      <c r="CO264" s="38"/>
      <c r="CP264" s="38"/>
      <c r="CQ264" s="38"/>
      <c r="CR264" s="38"/>
      <c r="CS264" s="38"/>
      <c r="CT264" s="38"/>
      <c r="CU264" s="38"/>
      <c r="CV264" s="38"/>
      <c r="CW264" s="38"/>
      <c r="CX264" s="38"/>
      <c r="CY264" s="38"/>
      <c r="CZ264" s="38"/>
      <c r="DA264" s="140"/>
      <c r="DB264" s="35"/>
    </row>
    <row r="265" spans="41:106" x14ac:dyDescent="0.25">
      <c r="AO265" s="38"/>
      <c r="AP265" s="38"/>
      <c r="AQ265" s="38"/>
      <c r="AR265" s="38"/>
      <c r="AS265" s="38"/>
      <c r="AT265" s="38"/>
      <c r="AU265" s="38"/>
      <c r="AV265" s="38"/>
      <c r="AW265" s="38"/>
      <c r="AX265" s="38"/>
      <c r="AY265" s="38"/>
      <c r="AZ265" s="38"/>
      <c r="BA265" s="38"/>
      <c r="BB265" s="38"/>
      <c r="BC265" s="38"/>
      <c r="BD265" s="38"/>
      <c r="BE265" s="38"/>
      <c r="BF265" s="38"/>
      <c r="BG265" s="38"/>
      <c r="BH265" s="38"/>
      <c r="BI265" s="38"/>
      <c r="BJ265" s="38"/>
      <c r="BK265" s="38"/>
      <c r="BL265" s="38"/>
      <c r="BM265" s="38"/>
      <c r="BN265" s="38"/>
      <c r="BO265" s="38"/>
      <c r="BP265" s="38"/>
      <c r="BQ265" s="38"/>
      <c r="BR265" s="38"/>
      <c r="BS265" s="38"/>
      <c r="BT265" s="38"/>
      <c r="BU265" s="38"/>
      <c r="BV265" s="38"/>
      <c r="BW265" s="38"/>
      <c r="BX265" s="38"/>
      <c r="BY265" s="38"/>
      <c r="BZ265" s="38"/>
      <c r="CA265" s="140">
        <f t="shared" si="71"/>
        <v>44826</v>
      </c>
      <c r="CB265" s="20" t="s">
        <v>630</v>
      </c>
      <c r="CC265" s="38"/>
      <c r="CD265" s="139">
        <f t="shared" si="72"/>
        <v>44885</v>
      </c>
      <c r="CE265" s="150" t="s">
        <v>333</v>
      </c>
      <c r="CF265" s="38"/>
      <c r="CG265" s="38"/>
      <c r="CH265" s="38"/>
      <c r="CI265" s="38"/>
      <c r="CJ265" s="39"/>
      <c r="CK265" s="40"/>
      <c r="CL265" s="38"/>
      <c r="CM265" s="38"/>
      <c r="CN265" s="38"/>
      <c r="CO265" s="38"/>
      <c r="CP265" s="38"/>
      <c r="CQ265" s="38"/>
      <c r="CR265" s="38"/>
      <c r="CS265" s="38"/>
      <c r="CT265" s="38"/>
      <c r="CU265" s="38"/>
      <c r="CV265" s="38"/>
      <c r="CW265" s="38"/>
      <c r="CX265" s="38"/>
      <c r="CY265" s="38"/>
      <c r="CZ265" s="38"/>
      <c r="DA265" s="140"/>
      <c r="DB265" s="20"/>
    </row>
    <row r="266" spans="41:106" x14ac:dyDescent="0.25">
      <c r="AO266" s="38"/>
      <c r="AP266" s="38"/>
      <c r="AQ266" s="38"/>
      <c r="AR266" s="38"/>
      <c r="AS266" s="38"/>
      <c r="AT266" s="38"/>
      <c r="AU266" s="38"/>
      <c r="AV266" s="38"/>
      <c r="AW266" s="38"/>
      <c r="AX266" s="38"/>
      <c r="AY266" s="38"/>
      <c r="AZ266" s="38"/>
      <c r="BA266" s="38"/>
      <c r="BB266" s="38"/>
      <c r="BC266" s="38"/>
      <c r="BD266" s="38"/>
      <c r="BE266" s="38"/>
      <c r="BF266" s="38"/>
      <c r="BG266" s="38"/>
      <c r="BH266" s="38"/>
      <c r="BI266" s="38"/>
      <c r="BJ266" s="38"/>
      <c r="BK266" s="38"/>
      <c r="BL266" s="38"/>
      <c r="BM266" s="38"/>
      <c r="BN266" s="38"/>
      <c r="BO266" s="38"/>
      <c r="BP266" s="38"/>
      <c r="BQ266" s="38"/>
      <c r="BR266" s="38"/>
      <c r="BS266" s="38"/>
      <c r="BT266" s="38"/>
      <c r="BU266" s="38"/>
      <c r="BV266" s="38"/>
      <c r="BW266" s="38"/>
      <c r="BX266" s="38"/>
      <c r="BY266" s="38"/>
      <c r="BZ266" s="38"/>
      <c r="CA266" s="140">
        <f t="shared" si="71"/>
        <v>44827</v>
      </c>
      <c r="CB266" s="20" t="s">
        <v>631</v>
      </c>
      <c r="CC266" s="38"/>
      <c r="CD266" s="139">
        <f t="shared" si="72"/>
        <v>44886</v>
      </c>
      <c r="CE266" s="150" t="s">
        <v>309</v>
      </c>
      <c r="CF266" s="38"/>
      <c r="CG266" s="38"/>
      <c r="CH266" s="38"/>
      <c r="CI266" s="38"/>
      <c r="CJ266" s="39"/>
      <c r="CK266" s="40"/>
      <c r="CL266" s="38"/>
      <c r="CM266" s="38"/>
      <c r="CN266" s="38"/>
      <c r="CO266" s="38"/>
      <c r="CP266" s="38"/>
      <c r="CQ266" s="38"/>
      <c r="CR266" s="38"/>
      <c r="CS266" s="38"/>
      <c r="CT266" s="38"/>
      <c r="CU266" s="38"/>
      <c r="CV266" s="38"/>
      <c r="CW266" s="38"/>
      <c r="CX266" s="38"/>
      <c r="CY266" s="38"/>
      <c r="CZ266" s="38"/>
      <c r="DA266" s="140"/>
      <c r="DB266" s="20"/>
    </row>
    <row r="267" spans="41:106" x14ac:dyDescent="0.25">
      <c r="AO267" s="38"/>
      <c r="AP267" s="38"/>
      <c r="AQ267" s="38"/>
      <c r="AR267" s="38"/>
      <c r="AS267" s="38"/>
      <c r="AT267" s="38"/>
      <c r="AU267" s="38"/>
      <c r="AV267" s="38"/>
      <c r="AW267" s="38"/>
      <c r="AX267" s="38"/>
      <c r="AY267" s="38"/>
      <c r="AZ267" s="38"/>
      <c r="BA267" s="38"/>
      <c r="BB267" s="38"/>
      <c r="BC267" s="38"/>
      <c r="BD267" s="38"/>
      <c r="BE267" s="38"/>
      <c r="BF267" s="38"/>
      <c r="BG267" s="38"/>
      <c r="BH267" s="38"/>
      <c r="BI267" s="38"/>
      <c r="BJ267" s="38"/>
      <c r="BK267" s="38"/>
      <c r="BL267" s="38"/>
      <c r="BM267" s="38"/>
      <c r="BN267" s="38"/>
      <c r="BO267" s="38"/>
      <c r="BP267" s="38"/>
      <c r="BQ267" s="38"/>
      <c r="BR267" s="38"/>
      <c r="BS267" s="38"/>
      <c r="BT267" s="38"/>
      <c r="BU267" s="38"/>
      <c r="BV267" s="38"/>
      <c r="BW267" s="38"/>
      <c r="BX267" s="38"/>
      <c r="BY267" s="38"/>
      <c r="BZ267" s="38"/>
      <c r="CA267" s="140">
        <f t="shared" si="71"/>
        <v>44828</v>
      </c>
      <c r="CB267" s="20" t="s">
        <v>632</v>
      </c>
      <c r="CC267" s="38"/>
      <c r="CD267" s="139">
        <f t="shared" si="72"/>
        <v>44887</v>
      </c>
      <c r="CE267" s="150" t="s">
        <v>334</v>
      </c>
      <c r="CF267" s="38"/>
      <c r="CG267" s="38"/>
      <c r="CH267" s="38"/>
      <c r="CI267" s="38"/>
      <c r="CJ267" s="39"/>
      <c r="CK267" s="40"/>
      <c r="CL267" s="38"/>
      <c r="CM267" s="38"/>
      <c r="CN267" s="38"/>
      <c r="CO267" s="38"/>
      <c r="CP267" s="38"/>
      <c r="CQ267" s="38"/>
      <c r="CR267" s="38"/>
      <c r="CS267" s="38"/>
      <c r="CT267" s="38"/>
      <c r="CU267" s="38"/>
      <c r="CV267" s="38"/>
      <c r="CW267" s="38"/>
      <c r="CX267" s="38"/>
      <c r="CY267" s="38"/>
      <c r="CZ267" s="38"/>
      <c r="DA267" s="140"/>
      <c r="DB267" s="20"/>
    </row>
    <row r="268" spans="41:106" x14ac:dyDescent="0.25">
      <c r="AO268" s="38"/>
      <c r="AP268" s="38"/>
      <c r="AQ268" s="38"/>
      <c r="AR268" s="38"/>
      <c r="AS268" s="38"/>
      <c r="AT268" s="38"/>
      <c r="AU268" s="38"/>
      <c r="AV268" s="38"/>
      <c r="AW268" s="38"/>
      <c r="AX268" s="38"/>
      <c r="AY268" s="38"/>
      <c r="AZ268" s="38"/>
      <c r="BA268" s="38"/>
      <c r="BB268" s="38"/>
      <c r="BC268" s="38"/>
      <c r="BD268" s="38"/>
      <c r="BE268" s="38"/>
      <c r="BF268" s="38"/>
      <c r="BG268" s="38"/>
      <c r="BH268" s="38"/>
      <c r="BI268" s="38"/>
      <c r="BJ268" s="38"/>
      <c r="BK268" s="38"/>
      <c r="BL268" s="38"/>
      <c r="BM268" s="38"/>
      <c r="BN268" s="38"/>
      <c r="BO268" s="38"/>
      <c r="BP268" s="38"/>
      <c r="BQ268" s="38"/>
      <c r="BR268" s="38"/>
      <c r="BS268" s="38"/>
      <c r="BT268" s="38"/>
      <c r="BU268" s="38"/>
      <c r="BV268" s="38"/>
      <c r="BW268" s="38"/>
      <c r="BX268" s="38"/>
      <c r="BY268" s="38"/>
      <c r="BZ268" s="38"/>
      <c r="CA268" s="140">
        <f t="shared" si="71"/>
        <v>44829</v>
      </c>
      <c r="CB268" s="20" t="s">
        <v>739</v>
      </c>
      <c r="CC268" s="38"/>
      <c r="CD268" s="139">
        <f t="shared" si="72"/>
        <v>44888</v>
      </c>
      <c r="CE268" s="150" t="s">
        <v>335</v>
      </c>
      <c r="CF268" s="38"/>
      <c r="CG268" s="38"/>
      <c r="CH268" s="38"/>
      <c r="CI268" s="38"/>
      <c r="CJ268" s="39"/>
      <c r="CK268" s="40"/>
      <c r="CL268" s="38"/>
      <c r="CM268" s="38"/>
      <c r="CN268" s="38"/>
      <c r="CO268" s="38"/>
      <c r="CP268" s="38"/>
      <c r="CQ268" s="38"/>
      <c r="CR268" s="38"/>
      <c r="CS268" s="38"/>
      <c r="CT268" s="38"/>
      <c r="CU268" s="38"/>
      <c r="CV268" s="38"/>
      <c r="CW268" s="38"/>
      <c r="CX268" s="38"/>
      <c r="CY268" s="38"/>
      <c r="CZ268" s="38"/>
      <c r="DA268" s="140"/>
      <c r="DB268" s="20"/>
    </row>
    <row r="269" spans="41:106" x14ac:dyDescent="0.25">
      <c r="AO269" s="38"/>
      <c r="AP269" s="38"/>
      <c r="AQ269" s="38"/>
      <c r="AR269" s="38"/>
      <c r="AS269" s="38"/>
      <c r="AT269" s="38"/>
      <c r="AU269" s="38"/>
      <c r="AV269" s="38"/>
      <c r="AW269" s="38"/>
      <c r="AX269" s="38"/>
      <c r="AY269" s="38"/>
      <c r="AZ269" s="38"/>
      <c r="BA269" s="38"/>
      <c r="BB269" s="38"/>
      <c r="BC269" s="38"/>
      <c r="BD269" s="38"/>
      <c r="BE269" s="38"/>
      <c r="BF269" s="38"/>
      <c r="BG269" s="38"/>
      <c r="BH269" s="38"/>
      <c r="BI269" s="38"/>
      <c r="BJ269" s="38"/>
      <c r="BK269" s="38"/>
      <c r="BL269" s="38"/>
      <c r="BM269" s="38"/>
      <c r="BN269" s="38"/>
      <c r="BO269" s="38"/>
      <c r="BP269" s="38"/>
      <c r="BQ269" s="38"/>
      <c r="BR269" s="38"/>
      <c r="BS269" s="38"/>
      <c r="BT269" s="38"/>
      <c r="BU269" s="38"/>
      <c r="BV269" s="38"/>
      <c r="BW269" s="38"/>
      <c r="BX269" s="38"/>
      <c r="BY269" s="38"/>
      <c r="BZ269" s="38"/>
      <c r="CA269" s="140">
        <f t="shared" si="71"/>
        <v>44830</v>
      </c>
      <c r="CB269" s="20" t="s">
        <v>633</v>
      </c>
      <c r="CC269" s="38"/>
      <c r="CD269" s="139">
        <f t="shared" si="72"/>
        <v>44889</v>
      </c>
      <c r="CE269" s="150" t="s">
        <v>336</v>
      </c>
      <c r="CF269" s="38"/>
      <c r="CG269" s="38"/>
      <c r="CH269" s="38"/>
      <c r="CI269" s="38"/>
      <c r="CJ269" s="39"/>
      <c r="CK269" s="40"/>
      <c r="CL269" s="38"/>
      <c r="CM269" s="38"/>
      <c r="CN269" s="38"/>
      <c r="CO269" s="38"/>
      <c r="CP269" s="38"/>
      <c r="CQ269" s="38"/>
      <c r="CR269" s="38"/>
      <c r="CS269" s="38"/>
      <c r="CT269" s="38"/>
      <c r="CU269" s="38"/>
      <c r="CV269" s="38"/>
      <c r="CW269" s="38"/>
      <c r="CX269" s="38"/>
      <c r="CY269" s="38"/>
      <c r="CZ269" s="38"/>
      <c r="DA269" s="140"/>
      <c r="DB269" s="20"/>
    </row>
    <row r="270" spans="41:106" x14ac:dyDescent="0.25">
      <c r="AO270" s="38"/>
      <c r="AP270" s="38"/>
      <c r="AQ270" s="38"/>
      <c r="AR270" s="38"/>
      <c r="AS270" s="38"/>
      <c r="AT270" s="38"/>
      <c r="AU270" s="38"/>
      <c r="AV270" s="38"/>
      <c r="AW270" s="38"/>
      <c r="AX270" s="38"/>
      <c r="AY270" s="38"/>
      <c r="AZ270" s="38"/>
      <c r="BA270" s="38"/>
      <c r="BB270" s="38"/>
      <c r="BC270" s="38"/>
      <c r="BD270" s="38"/>
      <c r="BE270" s="38"/>
      <c r="BF270" s="38"/>
      <c r="BG270" s="38"/>
      <c r="BH270" s="38"/>
      <c r="BI270" s="38"/>
      <c r="BJ270" s="38"/>
      <c r="BK270" s="38"/>
      <c r="BL270" s="38"/>
      <c r="BM270" s="38"/>
      <c r="BN270" s="38"/>
      <c r="BO270" s="38"/>
      <c r="BP270" s="38"/>
      <c r="BQ270" s="38"/>
      <c r="BR270" s="38"/>
      <c r="BS270" s="38"/>
      <c r="BT270" s="38"/>
      <c r="BU270" s="38"/>
      <c r="BV270" s="38"/>
      <c r="BW270" s="38"/>
      <c r="BX270" s="38"/>
      <c r="BY270" s="38"/>
      <c r="BZ270" s="38"/>
      <c r="CA270" s="140">
        <f t="shared" si="71"/>
        <v>44831</v>
      </c>
      <c r="CB270" s="20" t="s">
        <v>634</v>
      </c>
      <c r="CC270" s="38"/>
      <c r="CD270" s="139">
        <f t="shared" si="72"/>
        <v>44890</v>
      </c>
      <c r="CE270" s="150" t="s">
        <v>101</v>
      </c>
      <c r="CF270" s="38"/>
      <c r="CG270" s="38"/>
      <c r="CH270" s="38"/>
      <c r="CI270" s="38"/>
      <c r="CJ270" s="39"/>
      <c r="CK270" s="40"/>
      <c r="CL270" s="38"/>
      <c r="CM270" s="38"/>
      <c r="CN270" s="38"/>
      <c r="CO270" s="38"/>
      <c r="CP270" s="38"/>
      <c r="CQ270" s="38"/>
      <c r="CR270" s="38"/>
      <c r="CS270" s="38"/>
      <c r="CT270" s="38"/>
      <c r="CU270" s="38"/>
      <c r="CV270" s="38"/>
      <c r="CW270" s="38"/>
      <c r="CX270" s="38"/>
      <c r="CY270" s="38"/>
      <c r="CZ270" s="38"/>
      <c r="DA270" s="140"/>
      <c r="DB270" s="20"/>
    </row>
    <row r="271" spans="41:106" x14ac:dyDescent="0.25">
      <c r="AO271" s="38"/>
      <c r="AP271" s="38"/>
      <c r="AQ271" s="38"/>
      <c r="AR271" s="38"/>
      <c r="AS271" s="38"/>
      <c r="AT271" s="38"/>
      <c r="AU271" s="38"/>
      <c r="AV271" s="38"/>
      <c r="AW271" s="38"/>
      <c r="AX271" s="38"/>
      <c r="AY271" s="38"/>
      <c r="AZ271" s="38"/>
      <c r="BA271" s="38"/>
      <c r="BB271" s="38"/>
      <c r="BC271" s="38"/>
      <c r="BD271" s="38"/>
      <c r="BE271" s="38"/>
      <c r="BF271" s="38"/>
      <c r="BG271" s="38"/>
      <c r="BH271" s="38"/>
      <c r="BI271" s="38"/>
      <c r="BJ271" s="38"/>
      <c r="BK271" s="38"/>
      <c r="BL271" s="38"/>
      <c r="BM271" s="38"/>
      <c r="BN271" s="38"/>
      <c r="BO271" s="38"/>
      <c r="BP271" s="38"/>
      <c r="BQ271" s="38"/>
      <c r="BR271" s="38"/>
      <c r="BS271" s="38"/>
      <c r="BT271" s="38"/>
      <c r="BU271" s="38"/>
      <c r="BV271" s="38"/>
      <c r="BW271" s="38"/>
      <c r="BX271" s="38"/>
      <c r="BY271" s="38"/>
      <c r="BZ271" s="38"/>
      <c r="CA271" s="140">
        <f t="shared" si="71"/>
        <v>44832</v>
      </c>
      <c r="CB271" s="20" t="s">
        <v>635</v>
      </c>
      <c r="CC271" s="38"/>
      <c r="CD271" s="139">
        <f t="shared" si="72"/>
        <v>44891</v>
      </c>
      <c r="CE271" s="150" t="s">
        <v>337</v>
      </c>
      <c r="CF271" s="38"/>
      <c r="CG271" s="38"/>
      <c r="CH271" s="38"/>
      <c r="CI271" s="38"/>
      <c r="CJ271" s="39"/>
      <c r="CK271" s="40"/>
      <c r="CL271" s="38"/>
      <c r="CM271" s="38"/>
      <c r="CN271" s="38"/>
      <c r="CO271" s="38"/>
      <c r="CP271" s="38"/>
      <c r="CQ271" s="38"/>
      <c r="CR271" s="38"/>
      <c r="CS271" s="38"/>
      <c r="CT271" s="38"/>
      <c r="CU271" s="38"/>
      <c r="CV271" s="38"/>
      <c r="CW271" s="38"/>
      <c r="CX271" s="38"/>
      <c r="CY271" s="38"/>
      <c r="CZ271" s="38"/>
      <c r="DA271" s="140"/>
      <c r="DB271" s="20"/>
    </row>
    <row r="272" spans="41:106" x14ac:dyDescent="0.25">
      <c r="AO272" s="38"/>
      <c r="AP272" s="38"/>
      <c r="AQ272" s="38"/>
      <c r="AR272" s="38"/>
      <c r="AS272" s="38"/>
      <c r="AT272" s="38"/>
      <c r="AU272" s="38"/>
      <c r="AV272" s="38"/>
      <c r="AW272" s="38"/>
      <c r="AX272" s="38"/>
      <c r="AY272" s="38"/>
      <c r="AZ272" s="38"/>
      <c r="BA272" s="38"/>
      <c r="BB272" s="38"/>
      <c r="BC272" s="38"/>
      <c r="BD272" s="38"/>
      <c r="BE272" s="38"/>
      <c r="BF272" s="38"/>
      <c r="BG272" s="38"/>
      <c r="BH272" s="38"/>
      <c r="BI272" s="38"/>
      <c r="BJ272" s="38"/>
      <c r="BK272" s="38"/>
      <c r="BL272" s="38"/>
      <c r="BM272" s="38"/>
      <c r="BN272" s="38"/>
      <c r="BO272" s="38"/>
      <c r="BP272" s="38"/>
      <c r="BQ272" s="38"/>
      <c r="BR272" s="38"/>
      <c r="BS272" s="38"/>
      <c r="BT272" s="38"/>
      <c r="BU272" s="38"/>
      <c r="BV272" s="38"/>
      <c r="BW272" s="38"/>
      <c r="BX272" s="38"/>
      <c r="BY272" s="38"/>
      <c r="BZ272" s="38"/>
      <c r="CA272" s="140">
        <f t="shared" si="71"/>
        <v>44833</v>
      </c>
      <c r="CB272" s="20" t="s">
        <v>636</v>
      </c>
      <c r="CC272" s="38"/>
      <c r="CD272" s="139">
        <f t="shared" si="72"/>
        <v>44892</v>
      </c>
      <c r="CE272" s="150" t="s">
        <v>338</v>
      </c>
      <c r="CF272" s="38"/>
      <c r="CG272" s="38"/>
      <c r="CH272" s="38"/>
      <c r="CI272" s="38"/>
      <c r="CJ272" s="39"/>
      <c r="CK272" s="40"/>
      <c r="CL272" s="38"/>
      <c r="CM272" s="38"/>
      <c r="CN272" s="38"/>
      <c r="CO272" s="38"/>
      <c r="CP272" s="38"/>
      <c r="CQ272" s="38"/>
      <c r="CR272" s="38"/>
      <c r="CS272" s="38"/>
      <c r="CT272" s="38"/>
      <c r="CU272" s="38"/>
      <c r="CV272" s="38"/>
      <c r="CW272" s="38"/>
      <c r="CX272" s="38"/>
      <c r="CY272" s="38"/>
      <c r="CZ272" s="38"/>
      <c r="DA272" s="140"/>
      <c r="DB272" s="20"/>
    </row>
    <row r="273" spans="41:106" x14ac:dyDescent="0.25">
      <c r="AO273" s="38"/>
      <c r="AP273" s="38"/>
      <c r="AQ273" s="38"/>
      <c r="AR273" s="38"/>
      <c r="AS273" s="38"/>
      <c r="AT273" s="38"/>
      <c r="AU273" s="38"/>
      <c r="AV273" s="38"/>
      <c r="AW273" s="38"/>
      <c r="AX273" s="38"/>
      <c r="AY273" s="38"/>
      <c r="AZ273" s="38"/>
      <c r="BA273" s="38"/>
      <c r="BB273" s="38"/>
      <c r="BC273" s="38"/>
      <c r="BD273" s="38"/>
      <c r="BE273" s="38"/>
      <c r="BF273" s="38"/>
      <c r="BG273" s="38"/>
      <c r="BH273" s="38"/>
      <c r="BI273" s="38"/>
      <c r="BJ273" s="38"/>
      <c r="BK273" s="38"/>
      <c r="BL273" s="38"/>
      <c r="BM273" s="38"/>
      <c r="BN273" s="38"/>
      <c r="BO273" s="38"/>
      <c r="BP273" s="38"/>
      <c r="BQ273" s="38"/>
      <c r="BR273" s="38"/>
      <c r="BS273" s="38"/>
      <c r="BT273" s="38"/>
      <c r="BU273" s="38"/>
      <c r="BV273" s="38"/>
      <c r="BW273" s="38"/>
      <c r="BX273" s="38"/>
      <c r="BY273" s="38"/>
      <c r="BZ273" s="38"/>
      <c r="CA273" s="140">
        <f t="shared" si="71"/>
        <v>44834</v>
      </c>
      <c r="CB273" s="20" t="s">
        <v>638</v>
      </c>
      <c r="CC273" s="38"/>
      <c r="CD273" s="139">
        <f t="shared" si="72"/>
        <v>44893</v>
      </c>
      <c r="CE273" s="150" t="s">
        <v>218</v>
      </c>
      <c r="CF273" s="38"/>
      <c r="CG273" s="38"/>
      <c r="CH273" s="38"/>
      <c r="CI273" s="38"/>
      <c r="CJ273" s="39"/>
      <c r="CK273" s="40"/>
      <c r="CL273" s="38"/>
      <c r="CM273" s="38"/>
      <c r="CN273" s="38"/>
      <c r="CO273" s="38"/>
      <c r="CP273" s="38"/>
      <c r="CQ273" s="38"/>
      <c r="CR273" s="38"/>
      <c r="CS273" s="38"/>
      <c r="CT273" s="38"/>
      <c r="CU273" s="38"/>
      <c r="CV273" s="38"/>
      <c r="CW273" s="38"/>
      <c r="CX273" s="38"/>
      <c r="CY273" s="38"/>
      <c r="CZ273" s="38"/>
      <c r="DA273" s="140"/>
      <c r="DB273" s="20"/>
    </row>
    <row r="274" spans="41:106" x14ac:dyDescent="0.25">
      <c r="AO274" s="38"/>
      <c r="AP274" s="38"/>
      <c r="AQ274" s="38"/>
      <c r="AR274" s="38"/>
      <c r="AS274" s="38"/>
      <c r="AT274" s="38"/>
      <c r="AU274" s="38"/>
      <c r="AV274" s="38"/>
      <c r="AW274" s="38"/>
      <c r="AX274" s="38"/>
      <c r="AY274" s="38"/>
      <c r="AZ274" s="38"/>
      <c r="BA274" s="38"/>
      <c r="BB274" s="38"/>
      <c r="BC274" s="38"/>
      <c r="BD274" s="38"/>
      <c r="BE274" s="38"/>
      <c r="BF274" s="38"/>
      <c r="BG274" s="38"/>
      <c r="BH274" s="38"/>
      <c r="BI274" s="38"/>
      <c r="BJ274" s="38"/>
      <c r="BK274" s="38"/>
      <c r="BL274" s="38"/>
      <c r="BM274" s="38"/>
      <c r="BN274" s="38"/>
      <c r="BO274" s="38"/>
      <c r="BP274" s="38"/>
      <c r="BQ274" s="38"/>
      <c r="BR274" s="38"/>
      <c r="BS274" s="38"/>
      <c r="BT274" s="38"/>
      <c r="BU274" s="38"/>
      <c r="BV274" s="38"/>
      <c r="BW274" s="38"/>
      <c r="BX274" s="38"/>
      <c r="BY274" s="38"/>
      <c r="BZ274" s="38"/>
      <c r="CA274" s="140">
        <f t="shared" si="71"/>
        <v>44835</v>
      </c>
      <c r="CB274" s="20" t="s">
        <v>639</v>
      </c>
      <c r="CC274" s="38"/>
      <c r="CD274" s="139">
        <f t="shared" si="72"/>
        <v>44894</v>
      </c>
      <c r="CE274" s="150" t="s">
        <v>339</v>
      </c>
      <c r="CF274" s="38"/>
      <c r="CG274" s="38"/>
      <c r="CH274" s="38"/>
      <c r="CI274" s="38"/>
      <c r="CJ274" s="39"/>
      <c r="CK274" s="40"/>
      <c r="CL274" s="38"/>
      <c r="CM274" s="38"/>
      <c r="CN274" s="38"/>
      <c r="CO274" s="38"/>
      <c r="CP274" s="38"/>
      <c r="CQ274" s="38"/>
      <c r="CR274" s="38"/>
      <c r="CS274" s="38"/>
      <c r="CT274" s="38"/>
      <c r="CU274" s="38"/>
      <c r="CV274" s="38"/>
      <c r="CW274" s="38"/>
      <c r="CX274" s="38"/>
      <c r="CY274" s="38"/>
      <c r="CZ274" s="38"/>
      <c r="DA274" s="140"/>
      <c r="DB274" s="20"/>
    </row>
    <row r="275" spans="41:106" x14ac:dyDescent="0.25">
      <c r="AO275" s="38"/>
      <c r="AP275" s="38"/>
      <c r="AQ275" s="38"/>
      <c r="AR275" s="38"/>
      <c r="AS275" s="38"/>
      <c r="AT275" s="38"/>
      <c r="AU275" s="38"/>
      <c r="AV275" s="38"/>
      <c r="AW275" s="38"/>
      <c r="AX275" s="38"/>
      <c r="AY275" s="38"/>
      <c r="AZ275" s="38"/>
      <c r="BA275" s="38"/>
      <c r="BB275" s="38"/>
      <c r="BC275" s="38"/>
      <c r="BD275" s="38"/>
      <c r="BE275" s="38"/>
      <c r="BF275" s="38"/>
      <c r="BG275" s="38"/>
      <c r="BH275" s="38"/>
      <c r="BI275" s="38"/>
      <c r="BJ275" s="38"/>
      <c r="BK275" s="38"/>
      <c r="BL275" s="38"/>
      <c r="BM275" s="38"/>
      <c r="BN275" s="38"/>
      <c r="BO275" s="38"/>
      <c r="BP275" s="38"/>
      <c r="BQ275" s="38"/>
      <c r="BR275" s="38"/>
      <c r="BS275" s="38"/>
      <c r="BT275" s="38"/>
      <c r="BU275" s="38"/>
      <c r="BV275" s="38"/>
      <c r="BW275" s="38"/>
      <c r="BX275" s="38"/>
      <c r="BY275" s="38"/>
      <c r="BZ275" s="38"/>
      <c r="CA275" s="140">
        <f t="shared" si="71"/>
        <v>44836</v>
      </c>
      <c r="CB275" s="20" t="s">
        <v>640</v>
      </c>
      <c r="CC275" s="38"/>
      <c r="CD275" s="139">
        <f t="shared" si="72"/>
        <v>44895</v>
      </c>
      <c r="CE275" s="150" t="s">
        <v>340</v>
      </c>
      <c r="CF275" s="38"/>
      <c r="CG275" s="38"/>
      <c r="CH275" s="38"/>
      <c r="CI275" s="38"/>
      <c r="CJ275" s="39"/>
      <c r="CK275" s="40"/>
      <c r="CL275" s="38"/>
      <c r="CM275" s="38"/>
      <c r="CN275" s="38"/>
      <c r="CO275" s="38"/>
      <c r="CP275" s="38"/>
      <c r="CQ275" s="38"/>
      <c r="CR275" s="38"/>
      <c r="CS275" s="38"/>
      <c r="CT275" s="38"/>
      <c r="CU275" s="38"/>
      <c r="CV275" s="38"/>
      <c r="CW275" s="38"/>
      <c r="CX275" s="38"/>
      <c r="CY275" s="38"/>
      <c r="CZ275" s="38"/>
      <c r="DA275" s="140"/>
      <c r="DB275" s="20"/>
    </row>
    <row r="276" spans="41:106" x14ac:dyDescent="0.25">
      <c r="AO276" s="38"/>
      <c r="AP276" s="38"/>
      <c r="AQ276" s="38"/>
      <c r="AR276" s="38"/>
      <c r="AS276" s="38"/>
      <c r="AT276" s="38"/>
      <c r="AU276" s="38"/>
      <c r="AV276" s="38"/>
      <c r="AW276" s="38"/>
      <c r="AX276" s="38"/>
      <c r="AY276" s="38"/>
      <c r="AZ276" s="38"/>
      <c r="BA276" s="38"/>
      <c r="BB276" s="38"/>
      <c r="BC276" s="38"/>
      <c r="BD276" s="38"/>
      <c r="BE276" s="38"/>
      <c r="BF276" s="38"/>
      <c r="BG276" s="38"/>
      <c r="BH276" s="38"/>
      <c r="BI276" s="38"/>
      <c r="BJ276" s="38"/>
      <c r="BK276" s="38"/>
      <c r="BL276" s="38"/>
      <c r="BM276" s="38"/>
      <c r="BN276" s="38"/>
      <c r="BO276" s="38"/>
      <c r="BP276" s="38"/>
      <c r="BQ276" s="38"/>
      <c r="BR276" s="38"/>
      <c r="BS276" s="38"/>
      <c r="BT276" s="38"/>
      <c r="BU276" s="38"/>
      <c r="BV276" s="38"/>
      <c r="BW276" s="38"/>
      <c r="BX276" s="38"/>
      <c r="BY276" s="38"/>
      <c r="BZ276" s="38"/>
      <c r="CA276" s="140">
        <f t="shared" si="71"/>
        <v>44837</v>
      </c>
      <c r="CB276" s="20" t="s">
        <v>641</v>
      </c>
      <c r="CC276" s="38"/>
      <c r="CD276" s="139">
        <f t="shared" si="72"/>
        <v>44896</v>
      </c>
      <c r="CE276" s="151" t="s">
        <v>341</v>
      </c>
      <c r="CF276" s="38"/>
      <c r="CG276" s="38"/>
      <c r="CH276" s="38"/>
      <c r="CI276" s="38"/>
      <c r="CJ276" s="39"/>
      <c r="CK276" s="40"/>
      <c r="CL276" s="38"/>
      <c r="CM276" s="38"/>
      <c r="CN276" s="38"/>
      <c r="CO276" s="38"/>
      <c r="CP276" s="38"/>
      <c r="CQ276" s="38"/>
      <c r="CR276" s="38"/>
      <c r="CS276" s="38"/>
      <c r="CT276" s="38"/>
      <c r="CU276" s="38"/>
      <c r="CV276" s="38"/>
      <c r="CW276" s="38"/>
      <c r="CX276" s="38"/>
      <c r="CY276" s="38"/>
      <c r="CZ276" s="38"/>
      <c r="DA276" s="140"/>
      <c r="DB276" s="20"/>
    </row>
    <row r="277" spans="41:106" x14ac:dyDescent="0.25">
      <c r="AO277" s="38"/>
      <c r="AP277" s="38"/>
      <c r="AQ277" s="38"/>
      <c r="AR277" s="38"/>
      <c r="AS277" s="38"/>
      <c r="AT277" s="38"/>
      <c r="AU277" s="38"/>
      <c r="AV277" s="38"/>
      <c r="AW277" s="38"/>
      <c r="AX277" s="38"/>
      <c r="AY277" s="38"/>
      <c r="AZ277" s="38"/>
      <c r="BA277" s="38"/>
      <c r="BB277" s="38"/>
      <c r="BC277" s="38"/>
      <c r="BD277" s="38"/>
      <c r="BE277" s="38"/>
      <c r="BF277" s="38"/>
      <c r="BG277" s="38"/>
      <c r="BH277" s="38"/>
      <c r="BI277" s="38"/>
      <c r="BJ277" s="38"/>
      <c r="BK277" s="38"/>
      <c r="BL277" s="38"/>
      <c r="BM277" s="38"/>
      <c r="BN277" s="38"/>
      <c r="BO277" s="38"/>
      <c r="BP277" s="38"/>
      <c r="BQ277" s="38"/>
      <c r="BR277" s="38"/>
      <c r="BS277" s="38"/>
      <c r="BT277" s="38"/>
      <c r="BU277" s="38"/>
      <c r="BV277" s="38"/>
      <c r="BW277" s="38"/>
      <c r="BX277" s="38"/>
      <c r="BY277" s="38"/>
      <c r="BZ277" s="38"/>
      <c r="CA277" s="140">
        <f t="shared" si="71"/>
        <v>44838</v>
      </c>
      <c r="CB277" s="20" t="s">
        <v>642</v>
      </c>
      <c r="CC277" s="38"/>
      <c r="CD277" s="139">
        <f t="shared" si="72"/>
        <v>44897</v>
      </c>
      <c r="CE277" s="151" t="s">
        <v>342</v>
      </c>
      <c r="CF277" s="38"/>
      <c r="CG277" s="38"/>
      <c r="CH277" s="38"/>
      <c r="CI277" s="38"/>
      <c r="CJ277" s="39"/>
      <c r="CK277" s="40"/>
      <c r="CL277" s="38"/>
      <c r="CM277" s="38"/>
      <c r="CN277" s="38"/>
      <c r="CO277" s="38"/>
      <c r="CP277" s="38"/>
      <c r="CQ277" s="38"/>
      <c r="CR277" s="38"/>
      <c r="CS277" s="38"/>
      <c r="CT277" s="38"/>
      <c r="CU277" s="38"/>
      <c r="CV277" s="38"/>
      <c r="CW277" s="38"/>
      <c r="CX277" s="38"/>
      <c r="CY277" s="38"/>
      <c r="CZ277" s="38"/>
      <c r="DA277" s="140"/>
      <c r="DB277" s="20"/>
    </row>
    <row r="278" spans="41:106" x14ac:dyDescent="0.25">
      <c r="AO278" s="38"/>
      <c r="AP278" s="38"/>
      <c r="AQ278" s="38"/>
      <c r="AR278" s="38"/>
      <c r="AS278" s="38"/>
      <c r="AT278" s="38"/>
      <c r="AU278" s="38"/>
      <c r="AV278" s="38"/>
      <c r="AW278" s="38"/>
      <c r="AX278" s="38"/>
      <c r="AY278" s="38"/>
      <c r="AZ278" s="38"/>
      <c r="BA278" s="38"/>
      <c r="BB278" s="38"/>
      <c r="BC278" s="38"/>
      <c r="BD278" s="38"/>
      <c r="BE278" s="38"/>
      <c r="BF278" s="38"/>
      <c r="BG278" s="38"/>
      <c r="BH278" s="38"/>
      <c r="BI278" s="38"/>
      <c r="BJ278" s="38"/>
      <c r="BK278" s="38"/>
      <c r="BL278" s="38"/>
      <c r="BM278" s="38"/>
      <c r="BN278" s="38"/>
      <c r="BO278" s="38"/>
      <c r="BP278" s="38"/>
      <c r="BQ278" s="38"/>
      <c r="BR278" s="38"/>
      <c r="BS278" s="38"/>
      <c r="BT278" s="38"/>
      <c r="BU278" s="38"/>
      <c r="BV278" s="38"/>
      <c r="BW278" s="38"/>
      <c r="BX278" s="38"/>
      <c r="BY278" s="38"/>
      <c r="BZ278" s="38"/>
      <c r="CA278" s="140">
        <f t="shared" si="71"/>
        <v>44839</v>
      </c>
      <c r="CB278" s="20" t="s">
        <v>643</v>
      </c>
      <c r="CC278" s="38"/>
      <c r="CD278" s="139">
        <f t="shared" si="72"/>
        <v>44898</v>
      </c>
      <c r="CE278" s="151" t="s">
        <v>343</v>
      </c>
      <c r="CF278" s="38"/>
      <c r="CG278" s="38"/>
      <c r="CH278" s="38"/>
      <c r="CI278" s="38"/>
      <c r="CJ278" s="39"/>
      <c r="CK278" s="40"/>
      <c r="CL278" s="38"/>
      <c r="CM278" s="38"/>
      <c r="CN278" s="38"/>
      <c r="CO278" s="38"/>
      <c r="CP278" s="38"/>
      <c r="CQ278" s="38"/>
      <c r="CR278" s="38"/>
      <c r="CS278" s="38"/>
      <c r="CT278" s="38"/>
      <c r="CU278" s="38"/>
      <c r="CV278" s="38"/>
      <c r="CW278" s="38"/>
      <c r="CX278" s="38"/>
      <c r="CY278" s="38"/>
      <c r="CZ278" s="38"/>
      <c r="DA278" s="140"/>
      <c r="DB278" s="20"/>
    </row>
    <row r="279" spans="41:106" x14ac:dyDescent="0.25">
      <c r="AO279" s="38"/>
      <c r="AP279" s="38"/>
      <c r="AQ279" s="38"/>
      <c r="AR279" s="38"/>
      <c r="AS279" s="38"/>
      <c r="AT279" s="38"/>
      <c r="AU279" s="38"/>
      <c r="AV279" s="38"/>
      <c r="AW279" s="38"/>
      <c r="AX279" s="38"/>
      <c r="AY279" s="38"/>
      <c r="AZ279" s="38"/>
      <c r="BA279" s="38"/>
      <c r="BB279" s="38"/>
      <c r="BC279" s="38"/>
      <c r="BD279" s="38"/>
      <c r="BE279" s="38"/>
      <c r="BF279" s="38"/>
      <c r="BG279" s="38"/>
      <c r="BH279" s="38"/>
      <c r="BI279" s="38"/>
      <c r="BJ279" s="38"/>
      <c r="BK279" s="38"/>
      <c r="BL279" s="38"/>
      <c r="BM279" s="38"/>
      <c r="BN279" s="38"/>
      <c r="BO279" s="38"/>
      <c r="BP279" s="38"/>
      <c r="BQ279" s="38"/>
      <c r="BR279" s="38"/>
      <c r="BS279" s="38"/>
      <c r="BT279" s="38"/>
      <c r="BU279" s="38"/>
      <c r="BV279" s="38"/>
      <c r="BW279" s="38"/>
      <c r="BX279" s="38"/>
      <c r="BY279" s="38"/>
      <c r="BZ279" s="38"/>
      <c r="CA279" s="140">
        <f t="shared" si="71"/>
        <v>44840</v>
      </c>
      <c r="CB279" s="20" t="s">
        <v>644</v>
      </c>
      <c r="CC279" s="38"/>
      <c r="CD279" s="139">
        <f t="shared" si="72"/>
        <v>44899</v>
      </c>
      <c r="CE279" s="151" t="s">
        <v>344</v>
      </c>
      <c r="CF279" s="38"/>
      <c r="CG279" s="38"/>
      <c r="CH279" s="38"/>
      <c r="CI279" s="38"/>
      <c r="CJ279" s="39"/>
      <c r="CK279" s="40"/>
      <c r="CL279" s="38"/>
      <c r="CM279" s="38"/>
      <c r="CN279" s="38"/>
      <c r="CO279" s="38"/>
      <c r="CP279" s="38"/>
      <c r="CQ279" s="38"/>
      <c r="CR279" s="38"/>
      <c r="CS279" s="38"/>
      <c r="CT279" s="38"/>
      <c r="CU279" s="38"/>
      <c r="CV279" s="38"/>
      <c r="CW279" s="38"/>
      <c r="CX279" s="38"/>
      <c r="CY279" s="38"/>
      <c r="CZ279" s="38"/>
      <c r="DA279" s="140"/>
      <c r="DB279" s="20"/>
    </row>
    <row r="280" spans="41:106" x14ac:dyDescent="0.25">
      <c r="AO280" s="38"/>
      <c r="AP280" s="38"/>
      <c r="AQ280" s="38"/>
      <c r="AR280" s="38"/>
      <c r="AS280" s="38"/>
      <c r="AT280" s="38"/>
      <c r="AU280" s="38"/>
      <c r="AV280" s="38"/>
      <c r="AW280" s="38"/>
      <c r="AX280" s="38"/>
      <c r="AY280" s="38"/>
      <c r="AZ280" s="38"/>
      <c r="BA280" s="38"/>
      <c r="BB280" s="38"/>
      <c r="BC280" s="38"/>
      <c r="BD280" s="38"/>
      <c r="BE280" s="38"/>
      <c r="BF280" s="38"/>
      <c r="BG280" s="38"/>
      <c r="BH280" s="38"/>
      <c r="BI280" s="38"/>
      <c r="BJ280" s="38"/>
      <c r="BK280" s="38"/>
      <c r="BL280" s="38"/>
      <c r="BM280" s="38"/>
      <c r="BN280" s="38"/>
      <c r="BO280" s="38"/>
      <c r="BP280" s="38"/>
      <c r="BQ280" s="38"/>
      <c r="BR280" s="38"/>
      <c r="BS280" s="38"/>
      <c r="BT280" s="38"/>
      <c r="BU280" s="38"/>
      <c r="BV280" s="38"/>
      <c r="BW280" s="38"/>
      <c r="BX280" s="38"/>
      <c r="BY280" s="38"/>
      <c r="BZ280" s="38"/>
      <c r="CA280" s="140">
        <f t="shared" si="71"/>
        <v>44841</v>
      </c>
      <c r="CB280" s="20" t="s">
        <v>645</v>
      </c>
      <c r="CC280" s="38"/>
      <c r="CD280" s="139">
        <f t="shared" si="72"/>
        <v>44900</v>
      </c>
      <c r="CE280" s="151" t="s">
        <v>345</v>
      </c>
      <c r="CF280" s="38"/>
      <c r="CG280" s="38"/>
      <c r="CH280" s="38"/>
      <c r="CI280" s="38"/>
      <c r="CJ280" s="39"/>
      <c r="CK280" s="40"/>
      <c r="CL280" s="38"/>
      <c r="CM280" s="38"/>
      <c r="CN280" s="38"/>
      <c r="CO280" s="38"/>
      <c r="CP280" s="38"/>
      <c r="CQ280" s="38"/>
      <c r="CR280" s="38"/>
      <c r="CS280" s="38"/>
      <c r="CT280" s="38"/>
      <c r="CU280" s="38"/>
      <c r="CV280" s="38"/>
      <c r="CW280" s="38"/>
      <c r="CX280" s="38"/>
      <c r="CY280" s="38"/>
      <c r="CZ280" s="38"/>
      <c r="DA280" s="140"/>
      <c r="DB280" s="20"/>
    </row>
    <row r="281" spans="41:106" x14ac:dyDescent="0.25">
      <c r="AO281" s="38"/>
      <c r="AP281" s="38"/>
      <c r="AQ281" s="38"/>
      <c r="AR281" s="38"/>
      <c r="AS281" s="38"/>
      <c r="AT281" s="38"/>
      <c r="AU281" s="38"/>
      <c r="AV281" s="38"/>
      <c r="AW281" s="38"/>
      <c r="AX281" s="38"/>
      <c r="AY281" s="38"/>
      <c r="AZ281" s="38"/>
      <c r="BA281" s="38"/>
      <c r="BB281" s="38"/>
      <c r="BC281" s="38"/>
      <c r="BD281" s="38"/>
      <c r="BE281" s="38"/>
      <c r="BF281" s="38"/>
      <c r="BG281" s="38"/>
      <c r="BH281" s="38"/>
      <c r="BI281" s="38"/>
      <c r="BJ281" s="38"/>
      <c r="BK281" s="38"/>
      <c r="BL281" s="38"/>
      <c r="BM281" s="38"/>
      <c r="BN281" s="38"/>
      <c r="BO281" s="38"/>
      <c r="BP281" s="38"/>
      <c r="BQ281" s="38"/>
      <c r="BR281" s="38"/>
      <c r="BS281" s="38"/>
      <c r="BT281" s="38"/>
      <c r="BU281" s="38"/>
      <c r="BV281" s="38"/>
      <c r="BW281" s="38"/>
      <c r="BX281" s="38"/>
      <c r="BY281" s="38"/>
      <c r="BZ281" s="38"/>
      <c r="CA281" s="140">
        <f t="shared" si="71"/>
        <v>44842</v>
      </c>
      <c r="CB281" s="20" t="s">
        <v>646</v>
      </c>
      <c r="CC281" s="38"/>
      <c r="CD281" s="139">
        <f t="shared" si="72"/>
        <v>44901</v>
      </c>
      <c r="CE281" s="151" t="s">
        <v>346</v>
      </c>
      <c r="CF281" s="38"/>
      <c r="CG281" s="38"/>
      <c r="CH281" s="38"/>
      <c r="CI281" s="38"/>
      <c r="CJ281" s="39"/>
      <c r="CK281" s="40"/>
      <c r="CL281" s="38"/>
      <c r="CM281" s="38"/>
      <c r="CN281" s="38"/>
      <c r="CO281" s="38"/>
      <c r="CP281" s="38"/>
      <c r="CQ281" s="38"/>
      <c r="CR281" s="38"/>
      <c r="CS281" s="38"/>
      <c r="CT281" s="38"/>
      <c r="CU281" s="38"/>
      <c r="CV281" s="38"/>
      <c r="CW281" s="38"/>
      <c r="CX281" s="38"/>
      <c r="CY281" s="38"/>
      <c r="CZ281" s="38"/>
      <c r="DA281" s="140"/>
      <c r="DB281" s="20"/>
    </row>
    <row r="282" spans="41:106" x14ac:dyDescent="0.25">
      <c r="AO282" s="38"/>
      <c r="AP282" s="38"/>
      <c r="AQ282" s="38"/>
      <c r="AR282" s="38"/>
      <c r="AS282" s="38"/>
      <c r="AT282" s="38"/>
      <c r="AU282" s="38"/>
      <c r="AV282" s="38"/>
      <c r="AW282" s="38"/>
      <c r="AX282" s="38"/>
      <c r="AY282" s="38"/>
      <c r="AZ282" s="38"/>
      <c r="BA282" s="38"/>
      <c r="BB282" s="38"/>
      <c r="BC282" s="38"/>
      <c r="BD282" s="38"/>
      <c r="BE282" s="38"/>
      <c r="BF282" s="38"/>
      <c r="BG282" s="38"/>
      <c r="BH282" s="38"/>
      <c r="BI282" s="38"/>
      <c r="BJ282" s="38"/>
      <c r="BK282" s="38"/>
      <c r="BL282" s="38"/>
      <c r="BM282" s="38"/>
      <c r="BN282" s="38"/>
      <c r="BO282" s="38"/>
      <c r="BP282" s="38"/>
      <c r="BQ282" s="38"/>
      <c r="BR282" s="38"/>
      <c r="BS282" s="38"/>
      <c r="BT282" s="38"/>
      <c r="BU282" s="38"/>
      <c r="BV282" s="38"/>
      <c r="BW282" s="38"/>
      <c r="BX282" s="38"/>
      <c r="BY282" s="38"/>
      <c r="BZ282" s="38"/>
      <c r="CA282" s="140">
        <f t="shared" si="71"/>
        <v>44843</v>
      </c>
      <c r="CB282" s="20" t="s">
        <v>647</v>
      </c>
      <c r="CC282" s="38"/>
      <c r="CD282" s="139">
        <f t="shared" si="72"/>
        <v>44902</v>
      </c>
      <c r="CE282" s="151" t="s">
        <v>347</v>
      </c>
      <c r="CF282" s="38"/>
      <c r="CG282" s="38"/>
      <c r="CH282" s="38"/>
      <c r="CI282" s="38"/>
      <c r="CJ282" s="39"/>
      <c r="CK282" s="40"/>
      <c r="CL282" s="38"/>
      <c r="CM282" s="38"/>
      <c r="CN282" s="38"/>
      <c r="CO282" s="38"/>
      <c r="CP282" s="38"/>
      <c r="CQ282" s="38"/>
      <c r="CR282" s="38"/>
      <c r="CS282" s="38"/>
      <c r="CT282" s="38"/>
      <c r="CU282" s="38"/>
      <c r="CV282" s="38"/>
      <c r="CW282" s="38"/>
      <c r="CX282" s="38"/>
      <c r="CY282" s="38"/>
      <c r="CZ282" s="38"/>
      <c r="DA282" s="140"/>
      <c r="DB282" s="20"/>
    </row>
    <row r="283" spans="41:106" x14ac:dyDescent="0.25">
      <c r="AO283" s="38"/>
      <c r="AP283" s="38"/>
      <c r="AQ283" s="38"/>
      <c r="AR283" s="38"/>
      <c r="AS283" s="38"/>
      <c r="AT283" s="38"/>
      <c r="AU283" s="38"/>
      <c r="AV283" s="38"/>
      <c r="AW283" s="38"/>
      <c r="AX283" s="38"/>
      <c r="AY283" s="38"/>
      <c r="AZ283" s="38"/>
      <c r="BA283" s="38"/>
      <c r="BB283" s="38"/>
      <c r="BC283" s="38"/>
      <c r="BD283" s="38"/>
      <c r="BE283" s="38"/>
      <c r="BF283" s="38"/>
      <c r="BG283" s="38"/>
      <c r="BH283" s="38"/>
      <c r="BI283" s="38"/>
      <c r="BJ283" s="38"/>
      <c r="BK283" s="38"/>
      <c r="BL283" s="38"/>
      <c r="BM283" s="38"/>
      <c r="BN283" s="38"/>
      <c r="BO283" s="38"/>
      <c r="BP283" s="38"/>
      <c r="BQ283" s="38"/>
      <c r="BR283" s="38"/>
      <c r="BS283" s="38"/>
      <c r="BT283" s="38"/>
      <c r="BU283" s="38"/>
      <c r="BV283" s="38"/>
      <c r="BW283" s="38"/>
      <c r="BX283" s="38"/>
      <c r="BY283" s="38"/>
      <c r="BZ283" s="38"/>
      <c r="CA283" s="140">
        <f t="shared" si="71"/>
        <v>44844</v>
      </c>
      <c r="CB283" s="20" t="s">
        <v>648</v>
      </c>
      <c r="CC283" s="38"/>
      <c r="CD283" s="139">
        <f t="shared" si="72"/>
        <v>44903</v>
      </c>
      <c r="CE283" s="151" t="s">
        <v>348</v>
      </c>
      <c r="CF283" s="38"/>
      <c r="CG283" s="38"/>
      <c r="CH283" s="38"/>
      <c r="CI283" s="38"/>
      <c r="CJ283" s="39"/>
      <c r="CK283" s="40"/>
      <c r="CL283" s="38"/>
      <c r="CM283" s="38"/>
      <c r="CN283" s="38"/>
      <c r="CO283" s="38"/>
      <c r="CP283" s="38"/>
      <c r="CQ283" s="38"/>
      <c r="CR283" s="38"/>
      <c r="CS283" s="38"/>
      <c r="CT283" s="38"/>
      <c r="CU283" s="38"/>
      <c r="CV283" s="38"/>
      <c r="CW283" s="38"/>
      <c r="CX283" s="38"/>
      <c r="CY283" s="38"/>
      <c r="CZ283" s="38"/>
      <c r="DA283" s="140"/>
      <c r="DB283" s="20"/>
    </row>
    <row r="284" spans="41:106" x14ac:dyDescent="0.25">
      <c r="AO284" s="38"/>
      <c r="AP284" s="38"/>
      <c r="AQ284" s="38"/>
      <c r="AR284" s="38"/>
      <c r="AS284" s="38"/>
      <c r="AT284" s="38"/>
      <c r="AU284" s="38"/>
      <c r="AV284" s="38"/>
      <c r="AW284" s="38"/>
      <c r="AX284" s="38"/>
      <c r="AY284" s="38"/>
      <c r="AZ284" s="38"/>
      <c r="BA284" s="38"/>
      <c r="BB284" s="38"/>
      <c r="BC284" s="38"/>
      <c r="BD284" s="38"/>
      <c r="BE284" s="38"/>
      <c r="BF284" s="38"/>
      <c r="BG284" s="38"/>
      <c r="BH284" s="38"/>
      <c r="BI284" s="38"/>
      <c r="BJ284" s="38"/>
      <c r="BK284" s="38"/>
      <c r="BL284" s="38"/>
      <c r="BM284" s="38"/>
      <c r="BN284" s="38"/>
      <c r="BO284" s="38"/>
      <c r="BP284" s="38"/>
      <c r="BQ284" s="38"/>
      <c r="BR284" s="38"/>
      <c r="BS284" s="38"/>
      <c r="BT284" s="38"/>
      <c r="BU284" s="38"/>
      <c r="BV284" s="38"/>
      <c r="BW284" s="38"/>
      <c r="BX284" s="38"/>
      <c r="BY284" s="38"/>
      <c r="BZ284" s="38"/>
      <c r="CA284" s="140">
        <f t="shared" si="71"/>
        <v>44845</v>
      </c>
      <c r="CB284" s="20" t="s">
        <v>649</v>
      </c>
      <c r="CC284" s="38"/>
      <c r="CD284" s="139">
        <f t="shared" si="72"/>
        <v>44904</v>
      </c>
      <c r="CE284" s="151" t="s">
        <v>349</v>
      </c>
      <c r="CF284" s="38"/>
      <c r="CG284" s="38"/>
      <c r="CH284" s="38"/>
      <c r="CI284" s="38"/>
      <c r="CJ284" s="39"/>
      <c r="CK284" s="40"/>
      <c r="CL284" s="38"/>
      <c r="CM284" s="38"/>
      <c r="CN284" s="38"/>
      <c r="CO284" s="38"/>
      <c r="CP284" s="38"/>
      <c r="CQ284" s="38"/>
      <c r="CR284" s="38"/>
      <c r="CS284" s="38"/>
      <c r="CT284" s="38"/>
      <c r="CU284" s="38"/>
      <c r="CV284" s="38"/>
      <c r="CW284" s="38"/>
      <c r="CX284" s="38"/>
      <c r="CY284" s="38"/>
      <c r="CZ284" s="38"/>
      <c r="DA284" s="140"/>
      <c r="DB284" s="20"/>
    </row>
    <row r="285" spans="41:106" x14ac:dyDescent="0.25">
      <c r="AO285" s="38"/>
      <c r="AP285" s="38"/>
      <c r="AQ285" s="38"/>
      <c r="AR285" s="38"/>
      <c r="AS285" s="38"/>
      <c r="AT285" s="38"/>
      <c r="AU285" s="38"/>
      <c r="AV285" s="38"/>
      <c r="AW285" s="38"/>
      <c r="AX285" s="38"/>
      <c r="AY285" s="38"/>
      <c r="AZ285" s="38"/>
      <c r="BA285" s="38"/>
      <c r="BB285" s="38"/>
      <c r="BC285" s="38"/>
      <c r="BD285" s="38"/>
      <c r="BE285" s="38"/>
      <c r="BF285" s="38"/>
      <c r="BG285" s="38"/>
      <c r="BH285" s="38"/>
      <c r="BI285" s="38"/>
      <c r="BJ285" s="38"/>
      <c r="BK285" s="38"/>
      <c r="BL285" s="38"/>
      <c r="BM285" s="38"/>
      <c r="BN285" s="38"/>
      <c r="BO285" s="38"/>
      <c r="BP285" s="38"/>
      <c r="BQ285" s="38"/>
      <c r="BR285" s="38"/>
      <c r="BS285" s="38"/>
      <c r="BT285" s="38"/>
      <c r="BU285" s="38"/>
      <c r="BV285" s="38"/>
      <c r="BW285" s="38"/>
      <c r="BX285" s="38"/>
      <c r="BY285" s="38"/>
      <c r="BZ285" s="38"/>
      <c r="CA285" s="140">
        <f t="shared" si="71"/>
        <v>44846</v>
      </c>
      <c r="CB285" s="20" t="s">
        <v>650</v>
      </c>
      <c r="CC285" s="38"/>
      <c r="CD285" s="139">
        <f t="shared" si="72"/>
        <v>44905</v>
      </c>
      <c r="CE285" s="151" t="s">
        <v>350</v>
      </c>
      <c r="CF285" s="38"/>
      <c r="CG285" s="38"/>
      <c r="CH285" s="38"/>
      <c r="CI285" s="38"/>
      <c r="CJ285" s="39"/>
      <c r="CK285" s="40"/>
      <c r="CL285" s="38"/>
      <c r="CM285" s="38"/>
      <c r="CN285" s="38"/>
      <c r="CO285" s="38"/>
      <c r="CP285" s="38"/>
      <c r="CQ285" s="38"/>
      <c r="CR285" s="38"/>
      <c r="CS285" s="38"/>
      <c r="CT285" s="38"/>
      <c r="CU285" s="38"/>
      <c r="CV285" s="38"/>
      <c r="CW285" s="38"/>
      <c r="CX285" s="38"/>
      <c r="CY285" s="38"/>
      <c r="CZ285" s="38"/>
      <c r="DA285" s="140"/>
      <c r="DB285" s="20"/>
    </row>
    <row r="286" spans="41:106" x14ac:dyDescent="0.25">
      <c r="AO286" s="38"/>
      <c r="AP286" s="38"/>
      <c r="AQ286" s="38"/>
      <c r="AR286" s="38"/>
      <c r="AS286" s="38"/>
      <c r="AT286" s="38"/>
      <c r="AU286" s="38"/>
      <c r="AV286" s="38"/>
      <c r="AW286" s="38"/>
      <c r="AX286" s="38"/>
      <c r="AY286" s="38"/>
      <c r="AZ286" s="38"/>
      <c r="BA286" s="38"/>
      <c r="BB286" s="38"/>
      <c r="BC286" s="38"/>
      <c r="BD286" s="38"/>
      <c r="BE286" s="38"/>
      <c r="BF286" s="38"/>
      <c r="BG286" s="38"/>
      <c r="BH286" s="38"/>
      <c r="BI286" s="38"/>
      <c r="BJ286" s="38"/>
      <c r="BK286" s="38"/>
      <c r="BL286" s="38"/>
      <c r="BM286" s="38"/>
      <c r="BN286" s="38"/>
      <c r="BO286" s="38"/>
      <c r="BP286" s="38"/>
      <c r="BQ286" s="38"/>
      <c r="BR286" s="38"/>
      <c r="BS286" s="38"/>
      <c r="BT286" s="38"/>
      <c r="BU286" s="38"/>
      <c r="BV286" s="38"/>
      <c r="BW286" s="38"/>
      <c r="BX286" s="38"/>
      <c r="BY286" s="38"/>
      <c r="BZ286" s="38"/>
      <c r="CA286" s="140">
        <f t="shared" si="71"/>
        <v>44847</v>
      </c>
      <c r="CB286" s="20" t="s">
        <v>651</v>
      </c>
      <c r="CC286" s="38"/>
      <c r="CD286" s="139">
        <f t="shared" si="72"/>
        <v>44906</v>
      </c>
      <c r="CE286" s="151" t="s">
        <v>351</v>
      </c>
      <c r="CF286" s="38"/>
      <c r="CG286" s="38"/>
      <c r="CH286" s="38"/>
      <c r="CI286" s="38"/>
      <c r="CJ286" s="39"/>
      <c r="CK286" s="40"/>
      <c r="CL286" s="38"/>
      <c r="CM286" s="38"/>
      <c r="CN286" s="38"/>
      <c r="CO286" s="38"/>
      <c r="CP286" s="38"/>
      <c r="CQ286" s="38"/>
      <c r="CR286" s="38"/>
      <c r="CS286" s="38"/>
      <c r="CT286" s="38"/>
      <c r="CU286" s="38"/>
      <c r="CV286" s="38"/>
      <c r="CW286" s="38"/>
      <c r="CX286" s="38"/>
      <c r="CY286" s="38"/>
      <c r="CZ286" s="38"/>
      <c r="DA286" s="140"/>
      <c r="DB286" s="20"/>
    </row>
    <row r="287" spans="41:106" x14ac:dyDescent="0.25">
      <c r="AO287" s="38"/>
      <c r="AP287" s="38"/>
      <c r="AQ287" s="38"/>
      <c r="AR287" s="38"/>
      <c r="AS287" s="38"/>
      <c r="AT287" s="38"/>
      <c r="AU287" s="38"/>
      <c r="AV287" s="38"/>
      <c r="AW287" s="38"/>
      <c r="AX287" s="38"/>
      <c r="AY287" s="38"/>
      <c r="AZ287" s="38"/>
      <c r="BA287" s="38"/>
      <c r="BB287" s="38"/>
      <c r="BC287" s="38"/>
      <c r="BD287" s="38"/>
      <c r="BE287" s="38"/>
      <c r="BF287" s="38"/>
      <c r="BG287" s="38"/>
      <c r="BH287" s="38"/>
      <c r="BI287" s="38"/>
      <c r="BJ287" s="38"/>
      <c r="BK287" s="38"/>
      <c r="BL287" s="38"/>
      <c r="BM287" s="38"/>
      <c r="BN287" s="38"/>
      <c r="BO287" s="38"/>
      <c r="BP287" s="38"/>
      <c r="BQ287" s="38"/>
      <c r="BR287" s="38"/>
      <c r="BS287" s="38"/>
      <c r="BT287" s="38"/>
      <c r="BU287" s="38"/>
      <c r="BV287" s="38"/>
      <c r="BW287" s="38"/>
      <c r="BX287" s="38"/>
      <c r="BY287" s="38"/>
      <c r="BZ287" s="38"/>
      <c r="CA287" s="140">
        <f t="shared" si="71"/>
        <v>44848</v>
      </c>
      <c r="CB287" s="20" t="s">
        <v>652</v>
      </c>
      <c r="CC287" s="38"/>
      <c r="CD287" s="139">
        <f t="shared" si="72"/>
        <v>44907</v>
      </c>
      <c r="CE287" s="151" t="s">
        <v>352</v>
      </c>
      <c r="CF287" s="38"/>
      <c r="CG287" s="38"/>
      <c r="CH287" s="38"/>
      <c r="CI287" s="38"/>
      <c r="CJ287" s="39"/>
      <c r="CK287" s="40"/>
      <c r="CL287" s="38"/>
      <c r="CM287" s="38"/>
      <c r="CN287" s="38"/>
      <c r="CO287" s="38"/>
      <c r="CP287" s="38"/>
      <c r="CQ287" s="38"/>
      <c r="CR287" s="38"/>
      <c r="CS287" s="38"/>
      <c r="CT287" s="38"/>
      <c r="CU287" s="38"/>
      <c r="CV287" s="38"/>
      <c r="CW287" s="38"/>
      <c r="CX287" s="38"/>
      <c r="CY287" s="38"/>
      <c r="CZ287" s="38"/>
      <c r="DA287" s="140"/>
      <c r="DB287" s="20"/>
    </row>
    <row r="288" spans="41:106" x14ac:dyDescent="0.25">
      <c r="AO288" s="38"/>
      <c r="AP288" s="38"/>
      <c r="AQ288" s="38"/>
      <c r="AR288" s="38"/>
      <c r="AS288" s="38"/>
      <c r="AT288" s="38"/>
      <c r="AU288" s="38"/>
      <c r="AV288" s="38"/>
      <c r="AW288" s="38"/>
      <c r="AX288" s="38"/>
      <c r="AY288" s="38"/>
      <c r="AZ288" s="38"/>
      <c r="BA288" s="38"/>
      <c r="BB288" s="38"/>
      <c r="BC288" s="38"/>
      <c r="BD288" s="38"/>
      <c r="BE288" s="38"/>
      <c r="BF288" s="38"/>
      <c r="BG288" s="38"/>
      <c r="BH288" s="38"/>
      <c r="BI288" s="38"/>
      <c r="BJ288" s="38"/>
      <c r="BK288" s="38"/>
      <c r="BL288" s="38"/>
      <c r="BM288" s="38"/>
      <c r="BN288" s="38"/>
      <c r="BO288" s="38"/>
      <c r="BP288" s="38"/>
      <c r="BQ288" s="38"/>
      <c r="BR288" s="38"/>
      <c r="BS288" s="38"/>
      <c r="BT288" s="38"/>
      <c r="BU288" s="38"/>
      <c r="BV288" s="38"/>
      <c r="BW288" s="38"/>
      <c r="BX288" s="38"/>
      <c r="BY288" s="38"/>
      <c r="BZ288" s="38"/>
      <c r="CA288" s="140">
        <f t="shared" si="71"/>
        <v>44849</v>
      </c>
      <c r="CB288" s="20" t="s">
        <v>653</v>
      </c>
      <c r="CC288" s="38"/>
      <c r="CD288" s="139">
        <f t="shared" si="72"/>
        <v>44908</v>
      </c>
      <c r="CE288" s="151" t="s">
        <v>353</v>
      </c>
      <c r="CF288" s="38"/>
      <c r="CG288" s="38"/>
      <c r="CH288" s="38"/>
      <c r="CI288" s="38"/>
      <c r="CJ288" s="39"/>
      <c r="CK288" s="40"/>
      <c r="CL288" s="38"/>
      <c r="CM288" s="38"/>
      <c r="CN288" s="38"/>
      <c r="CO288" s="38"/>
      <c r="CP288" s="38"/>
      <c r="CQ288" s="38"/>
      <c r="CR288" s="38"/>
      <c r="CS288" s="38"/>
      <c r="CT288" s="38"/>
      <c r="CU288" s="38"/>
      <c r="CV288" s="38"/>
      <c r="CW288" s="38"/>
      <c r="CX288" s="38"/>
      <c r="CY288" s="38"/>
      <c r="CZ288" s="38"/>
      <c r="DA288" s="140"/>
      <c r="DB288" s="20"/>
    </row>
    <row r="289" spans="41:106" x14ac:dyDescent="0.25">
      <c r="AO289" s="38"/>
      <c r="AP289" s="38"/>
      <c r="AQ289" s="38"/>
      <c r="AR289" s="38"/>
      <c r="AS289" s="38"/>
      <c r="AT289" s="38"/>
      <c r="AU289" s="38"/>
      <c r="AV289" s="38"/>
      <c r="AW289" s="38"/>
      <c r="AX289" s="38"/>
      <c r="AY289" s="38"/>
      <c r="AZ289" s="38"/>
      <c r="BA289" s="38"/>
      <c r="BB289" s="38"/>
      <c r="BC289" s="38"/>
      <c r="BD289" s="38"/>
      <c r="BE289" s="38"/>
      <c r="BF289" s="38"/>
      <c r="BG289" s="38"/>
      <c r="BH289" s="38"/>
      <c r="BI289" s="38"/>
      <c r="BJ289" s="38"/>
      <c r="BK289" s="38"/>
      <c r="BL289" s="38"/>
      <c r="BM289" s="38"/>
      <c r="BN289" s="38"/>
      <c r="BO289" s="38"/>
      <c r="BP289" s="38"/>
      <c r="BQ289" s="38"/>
      <c r="BR289" s="38"/>
      <c r="BS289" s="38"/>
      <c r="BT289" s="38"/>
      <c r="BU289" s="38"/>
      <c r="BV289" s="38"/>
      <c r="BW289" s="38"/>
      <c r="BX289" s="38"/>
      <c r="BY289" s="38"/>
      <c r="BZ289" s="38"/>
      <c r="CA289" s="140">
        <f t="shared" si="71"/>
        <v>44850</v>
      </c>
      <c r="CB289" s="20" t="s">
        <v>654</v>
      </c>
      <c r="CC289" s="38"/>
      <c r="CD289" s="139">
        <f t="shared" si="72"/>
        <v>44909</v>
      </c>
      <c r="CE289" s="151" t="s">
        <v>354</v>
      </c>
      <c r="CF289" s="38"/>
      <c r="CG289" s="38"/>
      <c r="CH289" s="38"/>
      <c r="CI289" s="38"/>
      <c r="CJ289" s="39"/>
      <c r="CK289" s="40"/>
      <c r="CL289" s="38"/>
      <c r="CM289" s="38"/>
      <c r="CN289" s="38"/>
      <c r="CO289" s="38"/>
      <c r="CP289" s="38"/>
      <c r="CQ289" s="38"/>
      <c r="CR289" s="38"/>
      <c r="CS289" s="38"/>
      <c r="CT289" s="38"/>
      <c r="CU289" s="38"/>
      <c r="CV289" s="38"/>
      <c r="CW289" s="38"/>
      <c r="CX289" s="38"/>
      <c r="CY289" s="38"/>
      <c r="CZ289" s="38"/>
      <c r="DA289" s="140"/>
      <c r="DB289" s="20"/>
    </row>
    <row r="290" spans="41:106" x14ac:dyDescent="0.25">
      <c r="AO290" s="38"/>
      <c r="AP290" s="38"/>
      <c r="AQ290" s="38"/>
      <c r="AR290" s="38"/>
      <c r="AS290" s="38"/>
      <c r="AT290" s="38"/>
      <c r="AU290" s="38"/>
      <c r="AV290" s="38"/>
      <c r="AW290" s="38"/>
      <c r="AX290" s="38"/>
      <c r="AY290" s="38"/>
      <c r="AZ290" s="38"/>
      <c r="BA290" s="38"/>
      <c r="BB290" s="38"/>
      <c r="BC290" s="38"/>
      <c r="BD290" s="38"/>
      <c r="BE290" s="38"/>
      <c r="BF290" s="38"/>
      <c r="BG290" s="38"/>
      <c r="BH290" s="38"/>
      <c r="BI290" s="38"/>
      <c r="BJ290" s="38"/>
      <c r="BK290" s="38"/>
      <c r="BL290" s="38"/>
      <c r="BM290" s="38"/>
      <c r="BN290" s="38"/>
      <c r="BO290" s="38"/>
      <c r="BP290" s="38"/>
      <c r="BQ290" s="38"/>
      <c r="BR290" s="38"/>
      <c r="BS290" s="38"/>
      <c r="BT290" s="38"/>
      <c r="BU290" s="38"/>
      <c r="BV290" s="38"/>
      <c r="BW290" s="38"/>
      <c r="BX290" s="38"/>
      <c r="BY290" s="38"/>
      <c r="BZ290" s="38"/>
      <c r="CA290" s="140">
        <f t="shared" si="71"/>
        <v>44851</v>
      </c>
      <c r="CB290" s="20" t="s">
        <v>655</v>
      </c>
      <c r="CC290" s="38"/>
      <c r="CD290" s="139">
        <f t="shared" si="72"/>
        <v>44910</v>
      </c>
      <c r="CE290" s="151" t="s">
        <v>355</v>
      </c>
      <c r="CF290" s="38"/>
      <c r="CG290" s="38"/>
      <c r="CH290" s="38"/>
      <c r="CI290" s="38"/>
      <c r="CJ290" s="39"/>
      <c r="CK290" s="40"/>
      <c r="CL290" s="38"/>
      <c r="CM290" s="38"/>
      <c r="CN290" s="38"/>
      <c r="CO290" s="38"/>
      <c r="CP290" s="38"/>
      <c r="CQ290" s="38"/>
      <c r="CR290" s="38"/>
      <c r="CS290" s="38"/>
      <c r="CT290" s="38"/>
      <c r="CU290" s="38"/>
      <c r="CV290" s="38"/>
      <c r="CW290" s="38"/>
      <c r="CX290" s="38"/>
      <c r="CY290" s="38"/>
      <c r="CZ290" s="38"/>
      <c r="DA290" s="140"/>
      <c r="DB290" s="20"/>
    </row>
    <row r="291" spans="41:106" x14ac:dyDescent="0.25">
      <c r="AO291" s="38"/>
      <c r="AP291" s="38"/>
      <c r="AQ291" s="38"/>
      <c r="AR291" s="38"/>
      <c r="AS291" s="38"/>
      <c r="AT291" s="38"/>
      <c r="AU291" s="38"/>
      <c r="AV291" s="38"/>
      <c r="AW291" s="38"/>
      <c r="AX291" s="38"/>
      <c r="AY291" s="38"/>
      <c r="AZ291" s="38"/>
      <c r="BA291" s="38"/>
      <c r="BB291" s="38"/>
      <c r="BC291" s="38"/>
      <c r="BD291" s="38"/>
      <c r="BE291" s="38"/>
      <c r="BF291" s="38"/>
      <c r="BG291" s="38"/>
      <c r="BH291" s="38"/>
      <c r="BI291" s="38"/>
      <c r="BJ291" s="38"/>
      <c r="BK291" s="38"/>
      <c r="BL291" s="38"/>
      <c r="BM291" s="38"/>
      <c r="BN291" s="38"/>
      <c r="BO291" s="38"/>
      <c r="BP291" s="38"/>
      <c r="BQ291" s="38"/>
      <c r="BR291" s="38"/>
      <c r="BS291" s="38"/>
      <c r="BT291" s="38"/>
      <c r="BU291" s="38"/>
      <c r="BV291" s="38"/>
      <c r="BW291" s="38"/>
      <c r="BX291" s="38"/>
      <c r="BY291" s="38"/>
      <c r="BZ291" s="38"/>
      <c r="CA291" s="140">
        <f t="shared" si="71"/>
        <v>44852</v>
      </c>
      <c r="CB291" s="20" t="s">
        <v>656</v>
      </c>
      <c r="CC291" s="38"/>
      <c r="CD291" s="139">
        <f t="shared" si="72"/>
        <v>44911</v>
      </c>
      <c r="CE291" s="151" t="s">
        <v>356</v>
      </c>
      <c r="CF291" s="38"/>
      <c r="CG291" s="38"/>
      <c r="CH291" s="38"/>
      <c r="CI291" s="38"/>
      <c r="CJ291" s="39"/>
      <c r="CK291" s="40"/>
      <c r="CL291" s="38"/>
      <c r="CM291" s="38"/>
      <c r="CN291" s="38"/>
      <c r="CO291" s="38"/>
      <c r="CP291" s="38"/>
      <c r="CQ291" s="38"/>
      <c r="CR291" s="38"/>
      <c r="CS291" s="38"/>
      <c r="CT291" s="38"/>
      <c r="CU291" s="38"/>
      <c r="CV291" s="38"/>
      <c r="CW291" s="38"/>
      <c r="CX291" s="38"/>
      <c r="CY291" s="38"/>
      <c r="CZ291" s="38"/>
      <c r="DA291" s="140"/>
      <c r="DB291" s="20"/>
    </row>
    <row r="292" spans="41:106" x14ac:dyDescent="0.25">
      <c r="AO292" s="38"/>
      <c r="AP292" s="38"/>
      <c r="AQ292" s="38"/>
      <c r="AR292" s="38"/>
      <c r="AS292" s="38"/>
      <c r="AT292" s="38"/>
      <c r="AU292" s="38"/>
      <c r="AV292" s="38"/>
      <c r="AW292" s="38"/>
      <c r="AX292" s="38"/>
      <c r="AY292" s="38"/>
      <c r="AZ292" s="38"/>
      <c r="BA292" s="38"/>
      <c r="BB292" s="38"/>
      <c r="BC292" s="38"/>
      <c r="BD292" s="38"/>
      <c r="BE292" s="38"/>
      <c r="BF292" s="38"/>
      <c r="BG292" s="38"/>
      <c r="BH292" s="38"/>
      <c r="BI292" s="38"/>
      <c r="BJ292" s="38"/>
      <c r="BK292" s="38"/>
      <c r="BL292" s="38"/>
      <c r="BM292" s="38"/>
      <c r="BN292" s="38"/>
      <c r="BO292" s="38"/>
      <c r="BP292" s="38"/>
      <c r="BQ292" s="38"/>
      <c r="BR292" s="38"/>
      <c r="BS292" s="38"/>
      <c r="BT292" s="38"/>
      <c r="BU292" s="38"/>
      <c r="BV292" s="38"/>
      <c r="BW292" s="38"/>
      <c r="BX292" s="38"/>
      <c r="BY292" s="38"/>
      <c r="BZ292" s="38"/>
      <c r="CA292" s="140">
        <f t="shared" si="71"/>
        <v>44853</v>
      </c>
      <c r="CB292" s="20" t="s">
        <v>665</v>
      </c>
      <c r="CC292" s="38"/>
      <c r="CD292" s="139">
        <f t="shared" si="72"/>
        <v>44912</v>
      </c>
      <c r="CE292" s="151" t="s">
        <v>357</v>
      </c>
      <c r="CF292" s="38"/>
      <c r="CG292" s="38"/>
      <c r="CH292" s="38"/>
      <c r="CI292" s="38"/>
      <c r="CJ292" s="39"/>
      <c r="CK292" s="40"/>
      <c r="CL292" s="38"/>
      <c r="CM292" s="38"/>
      <c r="CN292" s="38"/>
      <c r="CO292" s="38"/>
      <c r="CP292" s="38"/>
      <c r="CQ292" s="38"/>
      <c r="CR292" s="38"/>
      <c r="CS292" s="38"/>
      <c r="CT292" s="38"/>
      <c r="CU292" s="38"/>
      <c r="CV292" s="38"/>
      <c r="CW292" s="38"/>
      <c r="CX292" s="38"/>
      <c r="CY292" s="38"/>
      <c r="CZ292" s="38"/>
      <c r="DA292" s="140"/>
      <c r="DB292" s="20"/>
    </row>
    <row r="293" spans="41:106" x14ac:dyDescent="0.25">
      <c r="AO293" s="38"/>
      <c r="AP293" s="38"/>
      <c r="AQ293" s="38"/>
      <c r="AR293" s="38"/>
      <c r="AS293" s="38"/>
      <c r="AT293" s="38"/>
      <c r="AU293" s="38"/>
      <c r="AV293" s="38"/>
      <c r="AW293" s="38"/>
      <c r="AX293" s="38"/>
      <c r="AY293" s="38"/>
      <c r="AZ293" s="38"/>
      <c r="BA293" s="38"/>
      <c r="BB293" s="38"/>
      <c r="BC293" s="38"/>
      <c r="BD293" s="38"/>
      <c r="BE293" s="38"/>
      <c r="BF293" s="38"/>
      <c r="BG293" s="38"/>
      <c r="BH293" s="38"/>
      <c r="BI293" s="38"/>
      <c r="BJ293" s="38"/>
      <c r="BK293" s="38"/>
      <c r="BL293" s="38"/>
      <c r="BM293" s="38"/>
      <c r="BN293" s="38"/>
      <c r="BO293" s="38"/>
      <c r="BP293" s="38"/>
      <c r="BQ293" s="38"/>
      <c r="BR293" s="38"/>
      <c r="BS293" s="38"/>
      <c r="BT293" s="38"/>
      <c r="BU293" s="38"/>
      <c r="BV293" s="38"/>
      <c r="BW293" s="38"/>
      <c r="BX293" s="38"/>
      <c r="BY293" s="38"/>
      <c r="BZ293" s="38"/>
      <c r="CA293" s="140">
        <f t="shared" si="71"/>
        <v>44854</v>
      </c>
      <c r="CB293" s="20" t="s">
        <v>657</v>
      </c>
      <c r="CC293" s="38"/>
      <c r="CD293" s="139">
        <f t="shared" si="72"/>
        <v>44913</v>
      </c>
      <c r="CE293" s="151" t="s">
        <v>358</v>
      </c>
      <c r="CF293" s="38"/>
      <c r="CG293" s="38"/>
      <c r="CH293" s="38"/>
      <c r="CI293" s="38"/>
      <c r="CJ293" s="39"/>
      <c r="CK293" s="40"/>
      <c r="CL293" s="38"/>
      <c r="CM293" s="38"/>
      <c r="CN293" s="38"/>
      <c r="CO293" s="38"/>
      <c r="CP293" s="38"/>
      <c r="CQ293" s="38"/>
      <c r="CR293" s="38"/>
      <c r="CS293" s="38"/>
      <c r="CT293" s="38"/>
      <c r="CU293" s="38"/>
      <c r="CV293" s="38"/>
      <c r="CW293" s="38"/>
      <c r="CX293" s="38"/>
      <c r="CY293" s="38"/>
      <c r="CZ293" s="38"/>
      <c r="DA293" s="140"/>
      <c r="DB293" s="20"/>
    </row>
    <row r="294" spans="41:106" x14ac:dyDescent="0.25">
      <c r="AO294" s="38"/>
      <c r="AP294" s="38"/>
      <c r="AQ294" s="38"/>
      <c r="AR294" s="38"/>
      <c r="AS294" s="38"/>
      <c r="AT294" s="38"/>
      <c r="AU294" s="38"/>
      <c r="AV294" s="38"/>
      <c r="AW294" s="38"/>
      <c r="AX294" s="38"/>
      <c r="AY294" s="38"/>
      <c r="AZ294" s="38"/>
      <c r="BA294" s="38"/>
      <c r="BB294" s="38"/>
      <c r="BC294" s="38"/>
      <c r="BD294" s="38"/>
      <c r="BE294" s="38"/>
      <c r="BF294" s="38"/>
      <c r="BG294" s="38"/>
      <c r="BH294" s="38"/>
      <c r="BI294" s="38"/>
      <c r="BJ294" s="38"/>
      <c r="BK294" s="38"/>
      <c r="BL294" s="38"/>
      <c r="BM294" s="38"/>
      <c r="BN294" s="38"/>
      <c r="BO294" s="38"/>
      <c r="BP294" s="38"/>
      <c r="BQ294" s="38"/>
      <c r="BR294" s="38"/>
      <c r="BS294" s="38"/>
      <c r="BT294" s="38"/>
      <c r="BU294" s="38"/>
      <c r="BV294" s="38"/>
      <c r="BW294" s="38"/>
      <c r="BX294" s="38"/>
      <c r="BY294" s="38"/>
      <c r="BZ294" s="38"/>
      <c r="CA294" s="140">
        <f t="shared" si="71"/>
        <v>44855</v>
      </c>
      <c r="CB294" s="20" t="s">
        <v>658</v>
      </c>
      <c r="CC294" s="38"/>
      <c r="CD294" s="139">
        <f t="shared" si="72"/>
        <v>44914</v>
      </c>
      <c r="CE294" s="151" t="s">
        <v>359</v>
      </c>
      <c r="CF294" s="38"/>
      <c r="CG294" s="38"/>
      <c r="CH294" s="38"/>
      <c r="CI294" s="38"/>
      <c r="CJ294" s="39"/>
      <c r="CK294" s="40"/>
      <c r="CL294" s="38"/>
      <c r="CM294" s="38"/>
      <c r="CN294" s="38"/>
      <c r="CO294" s="38"/>
      <c r="CP294" s="38"/>
      <c r="CQ294" s="38"/>
      <c r="CR294" s="38"/>
      <c r="CS294" s="38"/>
      <c r="CT294" s="38"/>
      <c r="CU294" s="38"/>
      <c r="CV294" s="38"/>
      <c r="CW294" s="38"/>
      <c r="CX294" s="38"/>
      <c r="CY294" s="38"/>
      <c r="CZ294" s="38"/>
      <c r="DA294" s="140"/>
      <c r="DB294" s="20"/>
    </row>
    <row r="295" spans="41:106" x14ac:dyDescent="0.25">
      <c r="AO295" s="38"/>
      <c r="AP295" s="38"/>
      <c r="AQ295" s="38"/>
      <c r="AR295" s="38"/>
      <c r="AS295" s="38"/>
      <c r="AT295" s="38"/>
      <c r="AU295" s="38"/>
      <c r="AV295" s="38"/>
      <c r="AW295" s="38"/>
      <c r="AX295" s="38"/>
      <c r="AY295" s="38"/>
      <c r="AZ295" s="38"/>
      <c r="BA295" s="38"/>
      <c r="BB295" s="38"/>
      <c r="BC295" s="38"/>
      <c r="BD295" s="38"/>
      <c r="BE295" s="38"/>
      <c r="BF295" s="38"/>
      <c r="BG295" s="38"/>
      <c r="BH295" s="38"/>
      <c r="BI295" s="38"/>
      <c r="BJ295" s="38"/>
      <c r="BK295" s="38"/>
      <c r="BL295" s="38"/>
      <c r="BM295" s="38"/>
      <c r="BN295" s="38"/>
      <c r="BO295" s="38"/>
      <c r="BP295" s="38"/>
      <c r="BQ295" s="38"/>
      <c r="BR295" s="38"/>
      <c r="BS295" s="38"/>
      <c r="BT295" s="38"/>
      <c r="BU295" s="38"/>
      <c r="BV295" s="38"/>
      <c r="BW295" s="38"/>
      <c r="BX295" s="38"/>
      <c r="BY295" s="38"/>
      <c r="BZ295" s="38"/>
      <c r="CA295" s="140">
        <f t="shared" si="71"/>
        <v>44856</v>
      </c>
      <c r="CB295" s="20" t="s">
        <v>659</v>
      </c>
      <c r="CC295" s="38"/>
      <c r="CD295" s="139">
        <f t="shared" si="72"/>
        <v>44915</v>
      </c>
      <c r="CE295" s="151" t="s">
        <v>360</v>
      </c>
      <c r="CF295" s="38"/>
      <c r="CG295" s="38"/>
      <c r="CH295" s="38"/>
      <c r="CI295" s="38"/>
      <c r="CJ295" s="39"/>
      <c r="CK295" s="40"/>
      <c r="CL295" s="38"/>
      <c r="CM295" s="38"/>
      <c r="CN295" s="38"/>
      <c r="CO295" s="38"/>
      <c r="CP295" s="38"/>
      <c r="CQ295" s="38"/>
      <c r="CR295" s="38"/>
      <c r="CS295" s="38"/>
      <c r="CT295" s="38"/>
      <c r="CU295" s="38"/>
      <c r="CV295" s="38"/>
      <c r="CW295" s="38"/>
      <c r="CX295" s="38"/>
      <c r="CY295" s="38"/>
      <c r="CZ295" s="38"/>
      <c r="DA295" s="140"/>
      <c r="DB295" s="20"/>
    </row>
    <row r="296" spans="41:106" x14ac:dyDescent="0.25">
      <c r="AO296" s="38"/>
      <c r="AP296" s="38"/>
      <c r="AQ296" s="38"/>
      <c r="AR296" s="38"/>
      <c r="AS296" s="38"/>
      <c r="AT296" s="38"/>
      <c r="AU296" s="38"/>
      <c r="AV296" s="38"/>
      <c r="AW296" s="38"/>
      <c r="AX296" s="38"/>
      <c r="AY296" s="38"/>
      <c r="AZ296" s="38"/>
      <c r="BA296" s="38"/>
      <c r="BB296" s="38"/>
      <c r="BC296" s="38"/>
      <c r="BD296" s="38"/>
      <c r="BE296" s="38"/>
      <c r="BF296" s="38"/>
      <c r="BG296" s="38"/>
      <c r="BH296" s="38"/>
      <c r="BI296" s="38"/>
      <c r="BJ296" s="38"/>
      <c r="BK296" s="38"/>
      <c r="BL296" s="38"/>
      <c r="BM296" s="38"/>
      <c r="BN296" s="38"/>
      <c r="BO296" s="38"/>
      <c r="BP296" s="38"/>
      <c r="BQ296" s="38"/>
      <c r="BR296" s="38"/>
      <c r="BS296" s="38"/>
      <c r="BT296" s="38"/>
      <c r="BU296" s="38"/>
      <c r="BV296" s="38"/>
      <c r="BW296" s="38"/>
      <c r="BX296" s="38"/>
      <c r="BY296" s="38"/>
      <c r="BZ296" s="38"/>
      <c r="CA296" s="140">
        <f t="shared" si="71"/>
        <v>44857</v>
      </c>
      <c r="CB296" s="20" t="s">
        <v>660</v>
      </c>
      <c r="CC296" s="38"/>
      <c r="CD296" s="139">
        <f t="shared" si="72"/>
        <v>44916</v>
      </c>
      <c r="CE296" s="151" t="s">
        <v>361</v>
      </c>
      <c r="CF296" s="38"/>
      <c r="CG296" s="38"/>
      <c r="CH296" s="38"/>
      <c r="CI296" s="38"/>
      <c r="CJ296" s="39"/>
      <c r="CK296" s="40"/>
      <c r="CL296" s="38"/>
      <c r="CM296" s="38"/>
      <c r="CN296" s="38"/>
      <c r="CO296" s="38"/>
      <c r="CP296" s="38"/>
      <c r="CQ296" s="38"/>
      <c r="CR296" s="38"/>
      <c r="CS296" s="38"/>
      <c r="CT296" s="38"/>
      <c r="CU296" s="38"/>
      <c r="CV296" s="38"/>
      <c r="CW296" s="38"/>
      <c r="CX296" s="38"/>
      <c r="CY296" s="38"/>
      <c r="CZ296" s="38"/>
      <c r="DA296" s="140"/>
      <c r="DB296" s="20"/>
    </row>
    <row r="297" spans="41:106" x14ac:dyDescent="0.25">
      <c r="AO297" s="38"/>
      <c r="AP297" s="38"/>
      <c r="AQ297" s="38"/>
      <c r="AR297" s="38"/>
      <c r="AS297" s="38"/>
      <c r="AT297" s="38"/>
      <c r="AU297" s="38"/>
      <c r="AV297" s="38"/>
      <c r="AW297" s="38"/>
      <c r="AX297" s="38"/>
      <c r="AY297" s="38"/>
      <c r="AZ297" s="38"/>
      <c r="BA297" s="38"/>
      <c r="BB297" s="38"/>
      <c r="BC297" s="38"/>
      <c r="BD297" s="38"/>
      <c r="BE297" s="38"/>
      <c r="BF297" s="38"/>
      <c r="BG297" s="38"/>
      <c r="BH297" s="38"/>
      <c r="BI297" s="38"/>
      <c r="BJ297" s="38"/>
      <c r="BK297" s="38"/>
      <c r="BL297" s="38"/>
      <c r="BM297" s="38"/>
      <c r="BN297" s="38"/>
      <c r="BO297" s="38"/>
      <c r="BP297" s="38"/>
      <c r="BQ297" s="38"/>
      <c r="BR297" s="38"/>
      <c r="BS297" s="38"/>
      <c r="BT297" s="38"/>
      <c r="BU297" s="38"/>
      <c r="BV297" s="38"/>
      <c r="BW297" s="38"/>
      <c r="BX297" s="38"/>
      <c r="BY297" s="38"/>
      <c r="BZ297" s="38"/>
      <c r="CA297" s="140">
        <f t="shared" si="71"/>
        <v>44858</v>
      </c>
      <c r="CB297" s="20" t="s">
        <v>661</v>
      </c>
      <c r="CC297" s="38"/>
      <c r="CD297" s="139">
        <f t="shared" si="72"/>
        <v>44917</v>
      </c>
      <c r="CE297" s="151" t="s">
        <v>362</v>
      </c>
      <c r="CF297" s="38"/>
      <c r="CG297" s="38"/>
      <c r="CH297" s="38"/>
      <c r="CI297" s="38"/>
      <c r="CJ297" s="39"/>
      <c r="CK297" s="40"/>
      <c r="CL297" s="38"/>
      <c r="CM297" s="38"/>
      <c r="CN297" s="38"/>
      <c r="CO297" s="38"/>
      <c r="CP297" s="38"/>
      <c r="CQ297" s="38"/>
      <c r="CR297" s="38"/>
      <c r="CS297" s="38"/>
      <c r="CT297" s="38"/>
      <c r="CU297" s="38"/>
      <c r="CV297" s="38"/>
      <c r="CW297" s="38"/>
      <c r="CX297" s="38"/>
      <c r="CY297" s="38"/>
      <c r="CZ297" s="38"/>
      <c r="DA297" s="140"/>
      <c r="DB297" s="20"/>
    </row>
    <row r="298" spans="41:106" x14ac:dyDescent="0.25">
      <c r="AO298" s="38"/>
      <c r="AP298" s="38"/>
      <c r="AQ298" s="38"/>
      <c r="AR298" s="38"/>
      <c r="AS298" s="38"/>
      <c r="AT298" s="38"/>
      <c r="AU298" s="38"/>
      <c r="AV298" s="38"/>
      <c r="AW298" s="38"/>
      <c r="AX298" s="38"/>
      <c r="AY298" s="38"/>
      <c r="AZ298" s="38"/>
      <c r="BA298" s="38"/>
      <c r="BB298" s="38"/>
      <c r="BC298" s="38"/>
      <c r="BD298" s="38"/>
      <c r="BE298" s="38"/>
      <c r="BF298" s="38"/>
      <c r="BG298" s="38"/>
      <c r="BH298" s="38"/>
      <c r="BI298" s="38"/>
      <c r="BJ298" s="38"/>
      <c r="BK298" s="38"/>
      <c r="BL298" s="38"/>
      <c r="BM298" s="38"/>
      <c r="BN298" s="38"/>
      <c r="BO298" s="38"/>
      <c r="BP298" s="38"/>
      <c r="BQ298" s="38"/>
      <c r="BR298" s="38"/>
      <c r="BS298" s="38"/>
      <c r="BT298" s="38"/>
      <c r="BU298" s="38"/>
      <c r="BV298" s="38"/>
      <c r="BW298" s="38"/>
      <c r="BX298" s="38"/>
      <c r="BY298" s="38"/>
      <c r="BZ298" s="38"/>
      <c r="CA298" s="140">
        <f t="shared" si="71"/>
        <v>44859</v>
      </c>
      <c r="CB298" s="20" t="s">
        <v>662</v>
      </c>
      <c r="CC298" s="38"/>
      <c r="CD298" s="139">
        <f t="shared" si="72"/>
        <v>44918</v>
      </c>
      <c r="CE298" s="151" t="s">
        <v>363</v>
      </c>
      <c r="CF298" s="38"/>
      <c r="CG298" s="38"/>
      <c r="CH298" s="38"/>
      <c r="CI298" s="38"/>
      <c r="CJ298" s="39"/>
      <c r="CK298" s="40"/>
      <c r="CL298" s="38"/>
      <c r="CM298" s="38"/>
      <c r="CN298" s="38"/>
      <c r="CO298" s="38"/>
      <c r="CP298" s="38"/>
      <c r="CQ298" s="38"/>
      <c r="CR298" s="38"/>
      <c r="CS298" s="38"/>
      <c r="CT298" s="38"/>
      <c r="CU298" s="38"/>
      <c r="CV298" s="38"/>
      <c r="CW298" s="38"/>
      <c r="CX298" s="38"/>
      <c r="CY298" s="38"/>
      <c r="CZ298" s="38"/>
      <c r="DA298" s="140"/>
      <c r="DB298" s="20"/>
    </row>
    <row r="299" spans="41:106" x14ac:dyDescent="0.25">
      <c r="AO299" s="38"/>
      <c r="AP299" s="38"/>
      <c r="AQ299" s="38"/>
      <c r="AR299" s="38"/>
      <c r="AS299" s="38"/>
      <c r="AT299" s="38"/>
      <c r="AU299" s="38"/>
      <c r="AV299" s="38"/>
      <c r="AW299" s="38"/>
      <c r="AX299" s="38"/>
      <c r="AY299" s="38"/>
      <c r="AZ299" s="38"/>
      <c r="BA299" s="38"/>
      <c r="BB299" s="38"/>
      <c r="BC299" s="38"/>
      <c r="BD299" s="38"/>
      <c r="BE299" s="38"/>
      <c r="BF299" s="38"/>
      <c r="BG299" s="38"/>
      <c r="BH299" s="38"/>
      <c r="BI299" s="38"/>
      <c r="BJ299" s="38"/>
      <c r="BK299" s="38"/>
      <c r="BL299" s="38"/>
      <c r="BM299" s="38"/>
      <c r="BN299" s="38"/>
      <c r="BO299" s="38"/>
      <c r="BP299" s="38"/>
      <c r="BQ299" s="38"/>
      <c r="BR299" s="38"/>
      <c r="BS299" s="38"/>
      <c r="BT299" s="38"/>
      <c r="BU299" s="38"/>
      <c r="BV299" s="38"/>
      <c r="BW299" s="38"/>
      <c r="BX299" s="38"/>
      <c r="BY299" s="38"/>
      <c r="BZ299" s="38"/>
      <c r="CA299" s="140">
        <f t="shared" si="71"/>
        <v>44860</v>
      </c>
      <c r="CB299" s="20" t="s">
        <v>663</v>
      </c>
      <c r="CC299" s="38"/>
      <c r="CD299" s="139">
        <f t="shared" si="72"/>
        <v>44919</v>
      </c>
      <c r="CE299" s="151" t="s">
        <v>364</v>
      </c>
      <c r="CF299" s="38"/>
      <c r="CG299" s="38"/>
      <c r="CH299" s="38"/>
      <c r="CI299" s="38"/>
      <c r="CJ299" s="39"/>
      <c r="CK299" s="40"/>
      <c r="CL299" s="38"/>
      <c r="CM299" s="38"/>
      <c r="CN299" s="38"/>
      <c r="CO299" s="38"/>
      <c r="CP299" s="38"/>
      <c r="CQ299" s="38"/>
      <c r="CR299" s="38"/>
      <c r="CS299" s="38"/>
      <c r="CT299" s="38"/>
      <c r="CU299" s="38"/>
      <c r="CV299" s="38"/>
      <c r="CW299" s="38"/>
      <c r="CX299" s="38"/>
      <c r="CY299" s="38"/>
      <c r="CZ299" s="38"/>
      <c r="DA299" s="140"/>
      <c r="DB299" s="20"/>
    </row>
    <row r="300" spans="41:106" x14ac:dyDescent="0.25">
      <c r="AO300" s="38"/>
      <c r="AP300" s="38"/>
      <c r="AQ300" s="38"/>
      <c r="AR300" s="38"/>
      <c r="AS300" s="38"/>
      <c r="AT300" s="38"/>
      <c r="AU300" s="38"/>
      <c r="AV300" s="38"/>
      <c r="AW300" s="38"/>
      <c r="AX300" s="38"/>
      <c r="AY300" s="38"/>
      <c r="AZ300" s="38"/>
      <c r="BA300" s="38"/>
      <c r="BB300" s="38"/>
      <c r="BC300" s="38"/>
      <c r="BD300" s="38"/>
      <c r="BE300" s="38"/>
      <c r="BF300" s="38"/>
      <c r="BG300" s="38"/>
      <c r="BH300" s="38"/>
      <c r="BI300" s="38"/>
      <c r="BJ300" s="38"/>
      <c r="BK300" s="38"/>
      <c r="BL300" s="38"/>
      <c r="BM300" s="38"/>
      <c r="BN300" s="38"/>
      <c r="BO300" s="38"/>
      <c r="BP300" s="38"/>
      <c r="BQ300" s="38"/>
      <c r="BR300" s="38"/>
      <c r="BS300" s="38"/>
      <c r="BT300" s="38"/>
      <c r="BU300" s="38"/>
      <c r="BV300" s="38"/>
      <c r="BW300" s="38"/>
      <c r="BX300" s="38"/>
      <c r="BY300" s="38"/>
      <c r="BZ300" s="38"/>
      <c r="CA300" s="140">
        <f t="shared" si="71"/>
        <v>44861</v>
      </c>
      <c r="CB300" s="20" t="s">
        <v>664</v>
      </c>
      <c r="CC300" s="38"/>
      <c r="CD300" s="139">
        <f t="shared" si="72"/>
        <v>44920</v>
      </c>
      <c r="CE300" s="151" t="s">
        <v>365</v>
      </c>
      <c r="CF300" s="38"/>
      <c r="CG300" s="38"/>
      <c r="CH300" s="38"/>
      <c r="CI300" s="38"/>
      <c r="CJ300" s="39"/>
      <c r="CK300" s="40"/>
      <c r="CL300" s="38"/>
      <c r="CM300" s="38"/>
      <c r="CN300" s="38"/>
      <c r="CO300" s="38"/>
      <c r="CP300" s="38"/>
      <c r="CQ300" s="38"/>
      <c r="CR300" s="38"/>
      <c r="CS300" s="38"/>
      <c r="CT300" s="38"/>
      <c r="CU300" s="38"/>
      <c r="CV300" s="38"/>
      <c r="CW300" s="38"/>
      <c r="CX300" s="38"/>
      <c r="CY300" s="38"/>
      <c r="CZ300" s="38"/>
      <c r="DA300" s="140"/>
      <c r="DB300" s="20"/>
    </row>
    <row r="301" spans="41:106" x14ac:dyDescent="0.25">
      <c r="AO301" s="38"/>
      <c r="AP301" s="38"/>
      <c r="AQ301" s="38"/>
      <c r="AR301" s="38"/>
      <c r="AS301" s="38"/>
      <c r="AT301" s="38"/>
      <c r="AU301" s="38"/>
      <c r="AV301" s="38"/>
      <c r="AW301" s="38"/>
      <c r="AX301" s="38"/>
      <c r="AY301" s="38"/>
      <c r="AZ301" s="38"/>
      <c r="BA301" s="38"/>
      <c r="BB301" s="38"/>
      <c r="BC301" s="38"/>
      <c r="BD301" s="38"/>
      <c r="BE301" s="38"/>
      <c r="BF301" s="38"/>
      <c r="BG301" s="38"/>
      <c r="BH301" s="38"/>
      <c r="BI301" s="38"/>
      <c r="BJ301" s="38"/>
      <c r="BK301" s="38"/>
      <c r="BL301" s="38"/>
      <c r="BM301" s="38"/>
      <c r="BN301" s="38"/>
      <c r="BO301" s="38"/>
      <c r="BP301" s="38"/>
      <c r="BQ301" s="38"/>
      <c r="BR301" s="38"/>
      <c r="BS301" s="38"/>
      <c r="BT301" s="38"/>
      <c r="BU301" s="38"/>
      <c r="BV301" s="38"/>
      <c r="BW301" s="38"/>
      <c r="BX301" s="38"/>
      <c r="BY301" s="38"/>
      <c r="BZ301" s="38"/>
      <c r="CA301" s="140">
        <f t="shared" si="71"/>
        <v>44862</v>
      </c>
      <c r="CB301" s="20" t="s">
        <v>666</v>
      </c>
      <c r="CC301" s="38"/>
      <c r="CD301" s="139">
        <f t="shared" si="72"/>
        <v>44921</v>
      </c>
      <c r="CE301" s="151" t="s">
        <v>366</v>
      </c>
      <c r="CF301" s="38"/>
      <c r="CG301" s="38"/>
      <c r="CH301" s="38"/>
      <c r="CI301" s="38"/>
      <c r="CJ301" s="39"/>
      <c r="CK301" s="40"/>
      <c r="CL301" s="38"/>
      <c r="CM301" s="38"/>
      <c r="CN301" s="38"/>
      <c r="CO301" s="38"/>
      <c r="CP301" s="38"/>
      <c r="CQ301" s="38"/>
      <c r="CR301" s="38"/>
      <c r="CS301" s="38"/>
      <c r="CT301" s="38"/>
      <c r="CU301" s="38"/>
      <c r="CV301" s="38"/>
      <c r="CW301" s="38"/>
      <c r="CX301" s="38"/>
      <c r="CY301" s="38"/>
      <c r="CZ301" s="38"/>
      <c r="DA301" s="140"/>
      <c r="DB301" s="20"/>
    </row>
    <row r="302" spans="41:106" x14ac:dyDescent="0.25">
      <c r="AO302" s="38"/>
      <c r="AP302" s="38"/>
      <c r="AQ302" s="38"/>
      <c r="AR302" s="38"/>
      <c r="AS302" s="38"/>
      <c r="AT302" s="38"/>
      <c r="AU302" s="38"/>
      <c r="AV302" s="38"/>
      <c r="AW302" s="38"/>
      <c r="AX302" s="38"/>
      <c r="AY302" s="38"/>
      <c r="AZ302" s="38"/>
      <c r="BA302" s="38"/>
      <c r="BB302" s="38"/>
      <c r="BC302" s="38"/>
      <c r="BD302" s="38"/>
      <c r="BE302" s="38"/>
      <c r="BF302" s="38"/>
      <c r="BG302" s="38"/>
      <c r="BH302" s="38"/>
      <c r="BI302" s="38"/>
      <c r="BJ302" s="38"/>
      <c r="BK302" s="38"/>
      <c r="BL302" s="38"/>
      <c r="BM302" s="38"/>
      <c r="BN302" s="38"/>
      <c r="BO302" s="38"/>
      <c r="BP302" s="38"/>
      <c r="BQ302" s="38"/>
      <c r="BR302" s="38"/>
      <c r="BS302" s="38"/>
      <c r="BT302" s="38"/>
      <c r="BU302" s="38"/>
      <c r="BV302" s="38"/>
      <c r="BW302" s="38"/>
      <c r="BX302" s="38"/>
      <c r="BY302" s="38"/>
      <c r="BZ302" s="38"/>
      <c r="CA302" s="140">
        <f t="shared" si="71"/>
        <v>44863</v>
      </c>
      <c r="CB302" s="20" t="s">
        <v>667</v>
      </c>
      <c r="CC302" s="38"/>
      <c r="CD302" s="139">
        <f t="shared" si="72"/>
        <v>44922</v>
      </c>
      <c r="CE302" s="151" t="s">
        <v>85</v>
      </c>
      <c r="CF302" s="38"/>
      <c r="CG302" s="38"/>
      <c r="CH302" s="38"/>
      <c r="CI302" s="38"/>
      <c r="CJ302" s="39"/>
      <c r="CK302" s="40"/>
      <c r="CL302" s="38"/>
      <c r="CM302" s="38"/>
      <c r="CN302" s="38"/>
      <c r="CO302" s="38"/>
      <c r="CP302" s="38"/>
      <c r="CQ302" s="38"/>
      <c r="CR302" s="38"/>
      <c r="CS302" s="38"/>
      <c r="CT302" s="38"/>
      <c r="CU302" s="38"/>
      <c r="CV302" s="38"/>
      <c r="CW302" s="38"/>
      <c r="CX302" s="38"/>
      <c r="CY302" s="38"/>
      <c r="CZ302" s="38"/>
      <c r="DA302" s="140"/>
      <c r="DB302" s="20"/>
    </row>
    <row r="303" spans="41:106" x14ac:dyDescent="0.25">
      <c r="AO303" s="38"/>
      <c r="AP303" s="38"/>
      <c r="AQ303" s="38"/>
      <c r="AR303" s="38"/>
      <c r="AS303" s="38"/>
      <c r="AT303" s="38"/>
      <c r="AU303" s="38"/>
      <c r="AV303" s="38"/>
      <c r="AW303" s="38"/>
      <c r="AX303" s="38"/>
      <c r="AY303" s="38"/>
      <c r="AZ303" s="38"/>
      <c r="BA303" s="38"/>
      <c r="BB303" s="38"/>
      <c r="BC303" s="38"/>
      <c r="BD303" s="38"/>
      <c r="BE303" s="38"/>
      <c r="BF303" s="38"/>
      <c r="BG303" s="38"/>
      <c r="BH303" s="38"/>
      <c r="BI303" s="38"/>
      <c r="BJ303" s="38"/>
      <c r="BK303" s="38"/>
      <c r="BL303" s="38"/>
      <c r="BM303" s="38"/>
      <c r="BN303" s="38"/>
      <c r="BO303" s="38"/>
      <c r="BP303" s="38"/>
      <c r="BQ303" s="38"/>
      <c r="BR303" s="38"/>
      <c r="BS303" s="38"/>
      <c r="BT303" s="38"/>
      <c r="BU303" s="38"/>
      <c r="BV303" s="38"/>
      <c r="BW303" s="38"/>
      <c r="BX303" s="38"/>
      <c r="BY303" s="38"/>
      <c r="BZ303" s="38"/>
      <c r="CA303" s="140">
        <f t="shared" si="71"/>
        <v>44864</v>
      </c>
      <c r="CB303" s="20" t="s">
        <v>668</v>
      </c>
      <c r="CC303" s="38"/>
      <c r="CD303" s="139">
        <f t="shared" si="72"/>
        <v>44923</v>
      </c>
      <c r="CE303" s="151" t="s">
        <v>367</v>
      </c>
      <c r="CF303" s="38"/>
      <c r="CG303" s="38"/>
      <c r="CH303" s="38"/>
      <c r="CI303" s="38"/>
      <c r="CJ303" s="39"/>
      <c r="CK303" s="40"/>
      <c r="CL303" s="38"/>
      <c r="CM303" s="38"/>
      <c r="CN303" s="38"/>
      <c r="CO303" s="38"/>
      <c r="CP303" s="38"/>
      <c r="CQ303" s="38"/>
      <c r="CR303" s="38"/>
      <c r="CS303" s="38"/>
      <c r="CT303" s="38"/>
      <c r="CU303" s="38"/>
      <c r="CV303" s="38"/>
      <c r="CW303" s="38"/>
      <c r="CX303" s="38"/>
      <c r="CY303" s="38"/>
      <c r="CZ303" s="38"/>
      <c r="DA303" s="140"/>
      <c r="DB303" s="20"/>
    </row>
    <row r="304" spans="41:106" x14ac:dyDescent="0.25">
      <c r="AO304" s="38"/>
      <c r="AP304" s="38"/>
      <c r="AQ304" s="38"/>
      <c r="AR304" s="38"/>
      <c r="AS304" s="38"/>
      <c r="AT304" s="38"/>
      <c r="AU304" s="38"/>
      <c r="AV304" s="38"/>
      <c r="AW304" s="38"/>
      <c r="AX304" s="38"/>
      <c r="AY304" s="38"/>
      <c r="AZ304" s="38"/>
      <c r="BA304" s="38"/>
      <c r="BB304" s="38"/>
      <c r="BC304" s="38"/>
      <c r="BD304" s="38"/>
      <c r="BE304" s="38"/>
      <c r="BF304" s="38"/>
      <c r="BG304" s="38"/>
      <c r="BH304" s="38"/>
      <c r="BI304" s="38"/>
      <c r="BJ304" s="38"/>
      <c r="BK304" s="38"/>
      <c r="BL304" s="38"/>
      <c r="BM304" s="38"/>
      <c r="BN304" s="38"/>
      <c r="BO304" s="38"/>
      <c r="BP304" s="38"/>
      <c r="BQ304" s="38"/>
      <c r="BR304" s="38"/>
      <c r="BS304" s="38"/>
      <c r="BT304" s="38"/>
      <c r="BU304" s="38"/>
      <c r="BV304" s="38"/>
      <c r="BW304" s="38"/>
      <c r="BX304" s="38"/>
      <c r="BY304" s="38"/>
      <c r="BZ304" s="38"/>
      <c r="CA304" s="140">
        <f t="shared" si="71"/>
        <v>44865</v>
      </c>
      <c r="CB304" s="20" t="s">
        <v>669</v>
      </c>
      <c r="CC304" s="38"/>
      <c r="CD304" s="139">
        <f t="shared" si="72"/>
        <v>44924</v>
      </c>
      <c r="CE304" s="151" t="s">
        <v>368</v>
      </c>
      <c r="CF304" s="38"/>
      <c r="CG304" s="38"/>
      <c r="CH304" s="38"/>
      <c r="CI304" s="38"/>
      <c r="CJ304" s="39"/>
      <c r="CK304" s="40"/>
      <c r="CL304" s="38"/>
      <c r="CM304" s="38"/>
      <c r="CN304" s="38"/>
      <c r="CO304" s="38"/>
      <c r="CP304" s="38"/>
      <c r="CQ304" s="38"/>
      <c r="CR304" s="38"/>
      <c r="CS304" s="38"/>
      <c r="CT304" s="38"/>
      <c r="CU304" s="38"/>
      <c r="CV304" s="38"/>
      <c r="CW304" s="38"/>
      <c r="CX304" s="38"/>
      <c r="CY304" s="38"/>
      <c r="CZ304" s="38"/>
      <c r="DA304" s="140"/>
      <c r="DB304" s="20"/>
    </row>
    <row r="305" spans="41:106" x14ac:dyDescent="0.25">
      <c r="AO305" s="38"/>
      <c r="AP305" s="38"/>
      <c r="AQ305" s="38"/>
      <c r="AR305" s="38"/>
      <c r="AS305" s="38"/>
      <c r="AT305" s="38"/>
      <c r="AU305" s="38"/>
      <c r="AV305" s="38"/>
      <c r="AW305" s="38"/>
      <c r="AX305" s="38"/>
      <c r="AY305" s="38"/>
      <c r="AZ305" s="38"/>
      <c r="BA305" s="38"/>
      <c r="BB305" s="38"/>
      <c r="BC305" s="38"/>
      <c r="BD305" s="38"/>
      <c r="BE305" s="38"/>
      <c r="BF305" s="38"/>
      <c r="BG305" s="38"/>
      <c r="BH305" s="38"/>
      <c r="BI305" s="38"/>
      <c r="BJ305" s="38"/>
      <c r="BK305" s="38"/>
      <c r="BL305" s="38"/>
      <c r="BM305" s="38"/>
      <c r="BN305" s="38"/>
      <c r="BO305" s="38"/>
      <c r="BP305" s="38"/>
      <c r="BQ305" s="38"/>
      <c r="BR305" s="38"/>
      <c r="BS305" s="38"/>
      <c r="BT305" s="38"/>
      <c r="BU305" s="38"/>
      <c r="BV305" s="38"/>
      <c r="BW305" s="38"/>
      <c r="BX305" s="38"/>
      <c r="BY305" s="38"/>
      <c r="BZ305" s="38"/>
      <c r="CA305" s="140">
        <f t="shared" si="71"/>
        <v>44866</v>
      </c>
      <c r="CB305" s="20" t="s">
        <v>670</v>
      </c>
      <c r="CC305" s="38"/>
      <c r="CD305" s="139">
        <f t="shared" si="72"/>
        <v>44925</v>
      </c>
      <c r="CE305" s="151" t="s">
        <v>369</v>
      </c>
      <c r="CF305" s="38"/>
      <c r="CG305" s="38"/>
      <c r="CH305" s="38"/>
      <c r="CI305" s="38"/>
      <c r="CJ305" s="39"/>
      <c r="CK305" s="40"/>
      <c r="CL305" s="38"/>
      <c r="CM305" s="38"/>
      <c r="CN305" s="38"/>
      <c r="CO305" s="38"/>
      <c r="CP305" s="38"/>
      <c r="CQ305" s="38"/>
      <c r="CR305" s="38"/>
      <c r="CS305" s="38"/>
      <c r="CT305" s="38"/>
      <c r="CU305" s="38"/>
      <c r="CV305" s="38"/>
      <c r="CW305" s="38"/>
      <c r="CX305" s="38"/>
      <c r="CY305" s="38"/>
      <c r="CZ305" s="38"/>
      <c r="DA305" s="140"/>
      <c r="DB305" s="20"/>
    </row>
    <row r="306" spans="41:106" x14ac:dyDescent="0.25">
      <c r="AO306" s="38"/>
      <c r="AP306" s="38"/>
      <c r="AQ306" s="38"/>
      <c r="AR306" s="38"/>
      <c r="AS306" s="38"/>
      <c r="AT306" s="38"/>
      <c r="AU306" s="38"/>
      <c r="AV306" s="38"/>
      <c r="AW306" s="38"/>
      <c r="AX306" s="38"/>
      <c r="AY306" s="38"/>
      <c r="AZ306" s="38"/>
      <c r="BA306" s="38"/>
      <c r="BB306" s="38"/>
      <c r="BC306" s="38"/>
      <c r="BD306" s="38"/>
      <c r="BE306" s="38"/>
      <c r="BF306" s="38"/>
      <c r="BG306" s="38"/>
      <c r="BH306" s="38"/>
      <c r="BI306" s="38"/>
      <c r="BJ306" s="38"/>
      <c r="BK306" s="38"/>
      <c r="BL306" s="38"/>
      <c r="BM306" s="38"/>
      <c r="BN306" s="38"/>
      <c r="BO306" s="38"/>
      <c r="BP306" s="38"/>
      <c r="BQ306" s="38"/>
      <c r="BR306" s="38"/>
      <c r="BS306" s="38"/>
      <c r="BT306" s="38"/>
      <c r="BU306" s="38"/>
      <c r="BV306" s="38"/>
      <c r="BW306" s="38"/>
      <c r="BX306" s="38"/>
      <c r="BY306" s="38"/>
      <c r="BZ306" s="38"/>
      <c r="CA306" s="140">
        <f t="shared" si="71"/>
        <v>44867</v>
      </c>
      <c r="CB306" s="20" t="s">
        <v>671</v>
      </c>
      <c r="CC306" s="38"/>
      <c r="CD306" s="139">
        <f t="shared" si="72"/>
        <v>44926</v>
      </c>
      <c r="CE306" s="151" t="s">
        <v>370</v>
      </c>
      <c r="CF306" s="38"/>
      <c r="CG306" s="38"/>
      <c r="CH306" s="38"/>
      <c r="CI306" s="38"/>
      <c r="CJ306" s="39"/>
      <c r="CK306" s="40"/>
      <c r="CL306" s="38"/>
      <c r="CM306" s="38"/>
      <c r="CN306" s="38"/>
      <c r="CO306" s="38"/>
      <c r="CP306" s="38"/>
      <c r="CQ306" s="38"/>
      <c r="CR306" s="38"/>
      <c r="CS306" s="38"/>
      <c r="CT306" s="38"/>
      <c r="CU306" s="38"/>
      <c r="CV306" s="38"/>
      <c r="CW306" s="38"/>
      <c r="CX306" s="38"/>
      <c r="CY306" s="38"/>
      <c r="CZ306" s="38"/>
      <c r="DA306" s="140"/>
      <c r="DB306" s="20"/>
    </row>
    <row r="307" spans="41:106" x14ac:dyDescent="0.25">
      <c r="AO307" s="38"/>
      <c r="AP307" s="38"/>
      <c r="AQ307" s="38"/>
      <c r="AR307" s="38"/>
      <c r="AS307" s="38"/>
      <c r="AT307" s="38"/>
      <c r="AU307" s="38"/>
      <c r="AV307" s="38"/>
      <c r="AW307" s="38"/>
      <c r="AX307" s="38"/>
      <c r="AY307" s="38"/>
      <c r="AZ307" s="38"/>
      <c r="BA307" s="38"/>
      <c r="BB307" s="38"/>
      <c r="BC307" s="38"/>
      <c r="BD307" s="38"/>
      <c r="BE307" s="38"/>
      <c r="BF307" s="38"/>
      <c r="BG307" s="38"/>
      <c r="BH307" s="38"/>
      <c r="BI307" s="38"/>
      <c r="BJ307" s="38"/>
      <c r="BK307" s="38"/>
      <c r="BL307" s="38"/>
      <c r="BM307" s="38"/>
      <c r="BN307" s="38"/>
      <c r="BO307" s="38"/>
      <c r="BP307" s="38"/>
      <c r="BQ307" s="38"/>
      <c r="BR307" s="38"/>
      <c r="BS307" s="38"/>
      <c r="BT307" s="38"/>
      <c r="BU307" s="38"/>
      <c r="BV307" s="38"/>
      <c r="BW307" s="38"/>
      <c r="BX307" s="38"/>
      <c r="BY307" s="38"/>
      <c r="BZ307" s="38"/>
      <c r="CA307" s="140">
        <f t="shared" si="71"/>
        <v>44868</v>
      </c>
      <c r="CB307" s="20" t="s">
        <v>672</v>
      </c>
      <c r="CC307" s="38"/>
      <c r="CD307" s="139">
        <v>44562</v>
      </c>
      <c r="CE307" s="152" t="s">
        <v>19</v>
      </c>
      <c r="CF307" s="38"/>
      <c r="CG307" s="38"/>
      <c r="CH307" s="38"/>
      <c r="CI307" s="38"/>
      <c r="CJ307" s="39"/>
      <c r="CK307" s="40"/>
      <c r="CL307" s="38"/>
      <c r="CM307" s="38"/>
      <c r="CN307" s="38"/>
      <c r="CO307" s="38"/>
      <c r="CP307" s="38"/>
      <c r="CQ307" s="38"/>
      <c r="CR307" s="38"/>
      <c r="CS307" s="38"/>
      <c r="CT307" s="38"/>
      <c r="CU307" s="38"/>
      <c r="CV307" s="38"/>
      <c r="CW307" s="38"/>
      <c r="CX307" s="38"/>
      <c r="CY307" s="38"/>
      <c r="CZ307" s="38"/>
      <c r="DA307" s="140"/>
      <c r="DB307" s="20"/>
    </row>
    <row r="308" spans="41:106" x14ac:dyDescent="0.25">
      <c r="AO308" s="38"/>
      <c r="AP308" s="38"/>
      <c r="AQ308" s="38"/>
      <c r="AR308" s="38"/>
      <c r="AS308" s="38"/>
      <c r="AT308" s="38"/>
      <c r="AU308" s="38"/>
      <c r="AV308" s="38"/>
      <c r="AW308" s="38"/>
      <c r="AX308" s="38"/>
      <c r="AY308" s="38"/>
      <c r="AZ308" s="38"/>
      <c r="BA308" s="38"/>
      <c r="BB308" s="38"/>
      <c r="BC308" s="38"/>
      <c r="BD308" s="38"/>
      <c r="BE308" s="38"/>
      <c r="BF308" s="38"/>
      <c r="BG308" s="38"/>
      <c r="BH308" s="38"/>
      <c r="BI308" s="38"/>
      <c r="BJ308" s="38"/>
      <c r="BK308" s="38"/>
      <c r="BL308" s="38"/>
      <c r="BM308" s="38"/>
      <c r="BN308" s="38"/>
      <c r="BO308" s="38"/>
      <c r="BP308" s="38"/>
      <c r="BQ308" s="38"/>
      <c r="BR308" s="38"/>
      <c r="BS308" s="38"/>
      <c r="BT308" s="38"/>
      <c r="BU308" s="38"/>
      <c r="BV308" s="38"/>
      <c r="BW308" s="38"/>
      <c r="BX308" s="38"/>
      <c r="BY308" s="38"/>
      <c r="BZ308" s="38"/>
      <c r="CA308" s="140">
        <f t="shared" si="71"/>
        <v>44869</v>
      </c>
      <c r="CB308" s="20" t="s">
        <v>740</v>
      </c>
      <c r="CC308" s="38"/>
      <c r="CD308" s="139">
        <f t="shared" si="72"/>
        <v>44563</v>
      </c>
      <c r="CE308" s="152" t="s">
        <v>20</v>
      </c>
      <c r="CF308" s="38"/>
      <c r="CG308" s="38"/>
      <c r="CH308" s="38"/>
      <c r="CI308" s="38"/>
      <c r="CJ308" s="39"/>
      <c r="CK308" s="40"/>
      <c r="CL308" s="38"/>
      <c r="CM308" s="38"/>
      <c r="CN308" s="38"/>
      <c r="CO308" s="38"/>
      <c r="CP308" s="38"/>
      <c r="CQ308" s="38"/>
      <c r="CR308" s="38"/>
      <c r="CS308" s="38"/>
      <c r="CT308" s="38"/>
      <c r="CU308" s="38"/>
      <c r="CV308" s="38"/>
      <c r="CW308" s="38"/>
      <c r="CX308" s="38"/>
      <c r="CY308" s="38"/>
      <c r="CZ308" s="38"/>
      <c r="DA308" s="140"/>
      <c r="DB308" s="20"/>
    </row>
    <row r="309" spans="41:106" x14ac:dyDescent="0.25">
      <c r="AO309" s="38"/>
      <c r="AP309" s="38"/>
      <c r="AQ309" s="38"/>
      <c r="AR309" s="38"/>
      <c r="AS309" s="38"/>
      <c r="AT309" s="38"/>
      <c r="AU309" s="38"/>
      <c r="AV309" s="38"/>
      <c r="AW309" s="38"/>
      <c r="AX309" s="38"/>
      <c r="AY309" s="38"/>
      <c r="AZ309" s="38"/>
      <c r="BA309" s="38"/>
      <c r="BB309" s="38"/>
      <c r="BC309" s="38"/>
      <c r="BD309" s="38"/>
      <c r="BE309" s="38"/>
      <c r="BF309" s="38"/>
      <c r="BG309" s="38"/>
      <c r="BH309" s="38"/>
      <c r="BI309" s="38"/>
      <c r="BJ309" s="38"/>
      <c r="BK309" s="38"/>
      <c r="BL309" s="38"/>
      <c r="BM309" s="38"/>
      <c r="BN309" s="38"/>
      <c r="BO309" s="38"/>
      <c r="BP309" s="38"/>
      <c r="BQ309" s="38"/>
      <c r="BR309" s="38"/>
      <c r="BS309" s="38"/>
      <c r="BT309" s="38"/>
      <c r="BU309" s="38"/>
      <c r="BV309" s="38"/>
      <c r="BW309" s="38"/>
      <c r="BX309" s="38"/>
      <c r="BY309" s="38"/>
      <c r="BZ309" s="38"/>
      <c r="CA309" s="140">
        <f t="shared" si="71"/>
        <v>44870</v>
      </c>
      <c r="CB309" s="20" t="s">
        <v>673</v>
      </c>
      <c r="CC309" s="38"/>
      <c r="CD309" s="139">
        <f t="shared" si="72"/>
        <v>44564</v>
      </c>
      <c r="CE309" s="152" t="s">
        <v>21</v>
      </c>
      <c r="CF309" s="38"/>
      <c r="CG309" s="38"/>
      <c r="CH309" s="38"/>
      <c r="CI309" s="38"/>
      <c r="CJ309" s="39"/>
      <c r="CK309" s="40"/>
      <c r="CL309" s="38"/>
      <c r="CM309" s="38"/>
      <c r="CN309" s="38"/>
      <c r="CO309" s="38"/>
      <c r="CP309" s="38"/>
      <c r="CQ309" s="38"/>
      <c r="CR309" s="38"/>
      <c r="CS309" s="38"/>
      <c r="CT309" s="38"/>
      <c r="CU309" s="38"/>
      <c r="CV309" s="38"/>
      <c r="CW309" s="38"/>
      <c r="CX309" s="38"/>
      <c r="CY309" s="38"/>
      <c r="CZ309" s="38"/>
      <c r="DA309" s="140"/>
      <c r="DB309" s="20"/>
    </row>
    <row r="310" spans="41:106" x14ac:dyDescent="0.25">
      <c r="AO310" s="38"/>
      <c r="AP310" s="38"/>
      <c r="AQ310" s="38"/>
      <c r="AR310" s="38"/>
      <c r="AS310" s="38"/>
      <c r="AT310" s="38"/>
      <c r="AU310" s="38"/>
      <c r="AV310" s="38"/>
      <c r="AW310" s="38"/>
      <c r="AX310" s="38"/>
      <c r="AY310" s="38"/>
      <c r="AZ310" s="38"/>
      <c r="BA310" s="38"/>
      <c r="BB310" s="38"/>
      <c r="BC310" s="38"/>
      <c r="BD310" s="38"/>
      <c r="BE310" s="38"/>
      <c r="BF310" s="38"/>
      <c r="BG310" s="38"/>
      <c r="BH310" s="38"/>
      <c r="BI310" s="38"/>
      <c r="BJ310" s="38"/>
      <c r="BK310" s="38"/>
      <c r="BL310" s="38"/>
      <c r="BM310" s="38"/>
      <c r="BN310" s="38"/>
      <c r="BO310" s="38"/>
      <c r="BP310" s="38"/>
      <c r="BQ310" s="38"/>
      <c r="BR310" s="38"/>
      <c r="BS310" s="38"/>
      <c r="BT310" s="38"/>
      <c r="BU310" s="38"/>
      <c r="BV310" s="38"/>
      <c r="BW310" s="38"/>
      <c r="BX310" s="38"/>
      <c r="BY310" s="38"/>
      <c r="BZ310" s="38"/>
      <c r="CA310" s="140">
        <f t="shared" si="71"/>
        <v>44871</v>
      </c>
      <c r="CB310" s="20" t="s">
        <v>674</v>
      </c>
      <c r="CC310" s="38"/>
      <c r="CD310" s="139">
        <f t="shared" si="72"/>
        <v>44565</v>
      </c>
      <c r="CE310" s="152" t="s">
        <v>22</v>
      </c>
      <c r="CF310" s="38"/>
      <c r="CG310" s="38"/>
      <c r="CH310" s="38"/>
      <c r="CI310" s="38"/>
      <c r="CJ310" s="39"/>
      <c r="CK310" s="40"/>
      <c r="CL310" s="38"/>
      <c r="CM310" s="38"/>
      <c r="CN310" s="38"/>
      <c r="CO310" s="38"/>
      <c r="CP310" s="38"/>
      <c r="CQ310" s="38"/>
      <c r="CR310" s="38"/>
      <c r="CS310" s="38"/>
      <c r="CT310" s="38"/>
      <c r="CU310" s="38"/>
      <c r="CV310" s="38"/>
      <c r="CW310" s="38"/>
      <c r="CX310" s="38"/>
      <c r="CY310" s="38"/>
      <c r="CZ310" s="38"/>
      <c r="DA310" s="140"/>
      <c r="DB310" s="20"/>
    </row>
    <row r="311" spans="41:106" x14ac:dyDescent="0.25">
      <c r="AO311" s="38"/>
      <c r="AP311" s="38"/>
      <c r="AQ311" s="38"/>
      <c r="AR311" s="38"/>
      <c r="AS311" s="38"/>
      <c r="AT311" s="38"/>
      <c r="AU311" s="38"/>
      <c r="AV311" s="38"/>
      <c r="AW311" s="38"/>
      <c r="AX311" s="38"/>
      <c r="AY311" s="38"/>
      <c r="AZ311" s="38"/>
      <c r="BA311" s="38"/>
      <c r="BB311" s="38"/>
      <c r="BC311" s="38"/>
      <c r="BD311" s="38"/>
      <c r="BE311" s="38"/>
      <c r="BF311" s="38"/>
      <c r="BG311" s="38"/>
      <c r="BH311" s="38"/>
      <c r="BI311" s="38"/>
      <c r="BJ311" s="38"/>
      <c r="BK311" s="38"/>
      <c r="BL311" s="38"/>
      <c r="BM311" s="38"/>
      <c r="BN311" s="38"/>
      <c r="BO311" s="38"/>
      <c r="BP311" s="38"/>
      <c r="BQ311" s="38"/>
      <c r="BR311" s="38"/>
      <c r="BS311" s="38"/>
      <c r="BT311" s="38"/>
      <c r="BU311" s="38"/>
      <c r="BV311" s="38"/>
      <c r="BW311" s="38"/>
      <c r="BX311" s="38"/>
      <c r="BY311" s="38"/>
      <c r="BZ311" s="38"/>
      <c r="CA311" s="140">
        <f t="shared" si="71"/>
        <v>44872</v>
      </c>
      <c r="CB311" s="20" t="s">
        <v>675</v>
      </c>
      <c r="CC311" s="38"/>
      <c r="CD311" s="139">
        <f t="shared" si="72"/>
        <v>44566</v>
      </c>
      <c r="CE311" s="152" t="s">
        <v>23</v>
      </c>
      <c r="CF311" s="38"/>
      <c r="CG311" s="38"/>
      <c r="CH311" s="38"/>
      <c r="CI311" s="38"/>
      <c r="CJ311" s="39"/>
      <c r="CK311" s="40"/>
      <c r="CL311" s="38"/>
      <c r="CM311" s="38"/>
      <c r="CN311" s="38"/>
      <c r="CO311" s="38"/>
      <c r="CP311" s="38"/>
      <c r="CQ311" s="38"/>
      <c r="CR311" s="38"/>
      <c r="CS311" s="38"/>
      <c r="CT311" s="38"/>
      <c r="CU311" s="38"/>
      <c r="CV311" s="38"/>
      <c r="CW311" s="38"/>
      <c r="CX311" s="38"/>
      <c r="CY311" s="38"/>
      <c r="CZ311" s="38"/>
      <c r="DA311" s="140"/>
      <c r="DB311" s="20"/>
    </row>
    <row r="312" spans="41:106" x14ac:dyDescent="0.25">
      <c r="AO312" s="38"/>
      <c r="AP312" s="38"/>
      <c r="AQ312" s="38"/>
      <c r="AR312" s="38"/>
      <c r="AS312" s="38"/>
      <c r="AT312" s="38"/>
      <c r="AU312" s="38"/>
      <c r="AV312" s="38"/>
      <c r="AW312" s="38"/>
      <c r="AX312" s="38"/>
      <c r="AY312" s="38"/>
      <c r="AZ312" s="38"/>
      <c r="BA312" s="38"/>
      <c r="BB312" s="38"/>
      <c r="BC312" s="38"/>
      <c r="BD312" s="38"/>
      <c r="BE312" s="38"/>
      <c r="BF312" s="38"/>
      <c r="BG312" s="38"/>
      <c r="BH312" s="38"/>
      <c r="BI312" s="38"/>
      <c r="BJ312" s="38"/>
      <c r="BK312" s="38"/>
      <c r="BL312" s="38"/>
      <c r="BM312" s="38"/>
      <c r="BN312" s="38"/>
      <c r="BO312" s="38"/>
      <c r="BP312" s="38"/>
      <c r="BQ312" s="38"/>
      <c r="BR312" s="38"/>
      <c r="BS312" s="38"/>
      <c r="BT312" s="38"/>
      <c r="BU312" s="38"/>
      <c r="BV312" s="38"/>
      <c r="BW312" s="38"/>
      <c r="BX312" s="38"/>
      <c r="BY312" s="38"/>
      <c r="BZ312" s="38"/>
      <c r="CA312" s="140">
        <f t="shared" si="71"/>
        <v>44873</v>
      </c>
      <c r="CB312" s="20" t="s">
        <v>676</v>
      </c>
      <c r="CC312" s="38"/>
      <c r="CD312" s="139">
        <f t="shared" si="72"/>
        <v>44567</v>
      </c>
      <c r="CE312" s="152" t="s">
        <v>24</v>
      </c>
      <c r="CF312" s="38"/>
      <c r="CG312" s="38"/>
      <c r="CH312" s="38"/>
      <c r="CI312" s="38"/>
      <c r="CJ312" s="39"/>
      <c r="CK312" s="40"/>
      <c r="CL312" s="38"/>
      <c r="CM312" s="38"/>
      <c r="CN312" s="38"/>
      <c r="CO312" s="38"/>
      <c r="CP312" s="38"/>
      <c r="CQ312" s="38"/>
      <c r="CR312" s="38"/>
      <c r="CS312" s="38"/>
      <c r="CT312" s="38"/>
      <c r="CU312" s="38"/>
      <c r="CV312" s="38"/>
      <c r="CW312" s="38"/>
      <c r="CX312" s="38"/>
      <c r="CY312" s="38"/>
      <c r="CZ312" s="38"/>
      <c r="DA312" s="140"/>
      <c r="DB312" s="20"/>
    </row>
    <row r="313" spans="41:106" x14ac:dyDescent="0.25">
      <c r="AO313" s="38"/>
      <c r="AP313" s="38"/>
      <c r="AQ313" s="38"/>
      <c r="AR313" s="38"/>
      <c r="AS313" s="38"/>
      <c r="AT313" s="38"/>
      <c r="AU313" s="38"/>
      <c r="AV313" s="38"/>
      <c r="AW313" s="38"/>
      <c r="AX313" s="38"/>
      <c r="AY313" s="38"/>
      <c r="AZ313" s="38"/>
      <c r="BA313" s="38"/>
      <c r="BB313" s="38"/>
      <c r="BC313" s="38"/>
      <c r="BD313" s="38"/>
      <c r="BE313" s="38"/>
      <c r="BF313" s="38"/>
      <c r="BG313" s="38"/>
      <c r="BH313" s="38"/>
      <c r="BI313" s="38"/>
      <c r="BJ313" s="38"/>
      <c r="BK313" s="38"/>
      <c r="BL313" s="38"/>
      <c r="BM313" s="38"/>
      <c r="BN313" s="38"/>
      <c r="BO313" s="38"/>
      <c r="BP313" s="38"/>
      <c r="BQ313" s="38"/>
      <c r="BR313" s="38"/>
      <c r="BS313" s="38"/>
      <c r="BT313" s="38"/>
      <c r="BU313" s="38"/>
      <c r="BV313" s="38"/>
      <c r="BW313" s="38"/>
      <c r="BX313" s="38"/>
      <c r="BY313" s="38"/>
      <c r="BZ313" s="38"/>
      <c r="CA313" s="140">
        <f t="shared" si="71"/>
        <v>44874</v>
      </c>
      <c r="CB313" s="20" t="s">
        <v>677</v>
      </c>
      <c r="CC313" s="38"/>
      <c r="CD313" s="139">
        <f t="shared" si="72"/>
        <v>44568</v>
      </c>
      <c r="CE313" s="152" t="s">
        <v>25</v>
      </c>
      <c r="CF313" s="38"/>
      <c r="CG313" s="38"/>
      <c r="CH313" s="38"/>
      <c r="CI313" s="38"/>
      <c r="CJ313" s="39"/>
      <c r="CK313" s="40"/>
      <c r="CL313" s="38"/>
      <c r="CM313" s="38"/>
      <c r="CN313" s="38"/>
      <c r="CO313" s="38"/>
      <c r="CP313" s="38"/>
      <c r="CQ313" s="38"/>
      <c r="CR313" s="38"/>
      <c r="CS313" s="38"/>
      <c r="CT313" s="38"/>
      <c r="CU313" s="38"/>
      <c r="CV313" s="38"/>
      <c r="CW313" s="38"/>
      <c r="CX313" s="38"/>
      <c r="CY313" s="38"/>
      <c r="CZ313" s="38"/>
      <c r="DA313" s="140"/>
      <c r="DB313" s="20"/>
    </row>
    <row r="314" spans="41:106" x14ac:dyDescent="0.25">
      <c r="AO314" s="38"/>
      <c r="AP314" s="38"/>
      <c r="AQ314" s="38"/>
      <c r="AR314" s="38"/>
      <c r="AS314" s="38"/>
      <c r="AT314" s="38"/>
      <c r="AU314" s="38"/>
      <c r="AV314" s="38"/>
      <c r="AW314" s="38"/>
      <c r="AX314" s="38"/>
      <c r="AY314" s="38"/>
      <c r="AZ314" s="38"/>
      <c r="BA314" s="38"/>
      <c r="BB314" s="38"/>
      <c r="BC314" s="38"/>
      <c r="BD314" s="38"/>
      <c r="BE314" s="38"/>
      <c r="BF314" s="38"/>
      <c r="BG314" s="38"/>
      <c r="BH314" s="38"/>
      <c r="BI314" s="38"/>
      <c r="BJ314" s="38"/>
      <c r="BK314" s="38"/>
      <c r="BL314" s="38"/>
      <c r="BM314" s="38"/>
      <c r="BN314" s="38"/>
      <c r="BO314" s="38"/>
      <c r="BP314" s="38"/>
      <c r="BQ314" s="38"/>
      <c r="BR314" s="38"/>
      <c r="BS314" s="38"/>
      <c r="BT314" s="38"/>
      <c r="BU314" s="38"/>
      <c r="BV314" s="38"/>
      <c r="BW314" s="38"/>
      <c r="BX314" s="38"/>
      <c r="BY314" s="38"/>
      <c r="BZ314" s="38"/>
      <c r="CA314" s="140">
        <f t="shared" si="71"/>
        <v>44875</v>
      </c>
      <c r="CB314" s="20" t="s">
        <v>678</v>
      </c>
      <c r="CC314" s="38"/>
      <c r="CD314" s="139">
        <f t="shared" si="72"/>
        <v>44569</v>
      </c>
      <c r="CE314" s="152" t="s">
        <v>26</v>
      </c>
      <c r="CF314" s="38"/>
      <c r="CG314" s="38"/>
      <c r="CH314" s="38"/>
      <c r="CI314" s="38"/>
      <c r="CJ314" s="39"/>
      <c r="CK314" s="40"/>
      <c r="CL314" s="38"/>
      <c r="CM314" s="38"/>
      <c r="CN314" s="38"/>
      <c r="CO314" s="38"/>
      <c r="CP314" s="38"/>
      <c r="CQ314" s="38"/>
      <c r="CR314" s="38"/>
      <c r="CS314" s="38"/>
      <c r="CT314" s="38"/>
      <c r="CU314" s="38"/>
      <c r="CV314" s="38"/>
      <c r="CW314" s="38"/>
      <c r="CX314" s="38"/>
      <c r="CY314" s="38"/>
      <c r="CZ314" s="38"/>
      <c r="DA314" s="140"/>
      <c r="DB314" s="20"/>
    </row>
    <row r="315" spans="41:106" x14ac:dyDescent="0.25">
      <c r="AO315" s="38"/>
      <c r="AP315" s="38"/>
      <c r="AQ315" s="38"/>
      <c r="AR315" s="38"/>
      <c r="AS315" s="38"/>
      <c r="AT315" s="38"/>
      <c r="AU315" s="38"/>
      <c r="AV315" s="38"/>
      <c r="AW315" s="38"/>
      <c r="AX315" s="38"/>
      <c r="AY315" s="38"/>
      <c r="AZ315" s="38"/>
      <c r="BA315" s="38"/>
      <c r="BB315" s="38"/>
      <c r="BC315" s="38"/>
      <c r="BD315" s="38"/>
      <c r="BE315" s="38"/>
      <c r="BF315" s="38"/>
      <c r="BG315" s="38"/>
      <c r="BH315" s="38"/>
      <c r="BI315" s="38"/>
      <c r="BJ315" s="38"/>
      <c r="BK315" s="38"/>
      <c r="BL315" s="38"/>
      <c r="BM315" s="38"/>
      <c r="BN315" s="38"/>
      <c r="BO315" s="38"/>
      <c r="BP315" s="38"/>
      <c r="BQ315" s="38"/>
      <c r="BR315" s="38"/>
      <c r="BS315" s="38"/>
      <c r="BT315" s="38"/>
      <c r="BU315" s="38"/>
      <c r="BV315" s="38"/>
      <c r="BW315" s="38"/>
      <c r="BX315" s="38"/>
      <c r="BY315" s="38"/>
      <c r="BZ315" s="38"/>
      <c r="CA315" s="140">
        <f t="shared" si="71"/>
        <v>44876</v>
      </c>
      <c r="CB315" s="20" t="s">
        <v>679</v>
      </c>
      <c r="CC315" s="38"/>
      <c r="CD315" s="139">
        <f t="shared" si="72"/>
        <v>44570</v>
      </c>
      <c r="CE315" s="152" t="s">
        <v>27</v>
      </c>
      <c r="CF315" s="38"/>
      <c r="CG315" s="38"/>
      <c r="CH315" s="38"/>
      <c r="CI315" s="38"/>
      <c r="CJ315" s="39"/>
      <c r="CK315" s="40"/>
      <c r="CL315" s="38"/>
      <c r="CM315" s="38"/>
      <c r="CN315" s="38"/>
      <c r="CO315" s="38"/>
      <c r="CP315" s="38"/>
      <c r="CQ315" s="38"/>
      <c r="CR315" s="38"/>
      <c r="CS315" s="38"/>
      <c r="CT315" s="38"/>
      <c r="CU315" s="38"/>
      <c r="CV315" s="38"/>
      <c r="CW315" s="38"/>
      <c r="CX315" s="38"/>
      <c r="CY315" s="38"/>
      <c r="CZ315" s="38"/>
      <c r="DA315" s="140"/>
      <c r="DB315" s="20"/>
    </row>
    <row r="316" spans="41:106" x14ac:dyDescent="0.25">
      <c r="AO316" s="38"/>
      <c r="AP316" s="38"/>
      <c r="AQ316" s="38"/>
      <c r="AR316" s="38"/>
      <c r="AS316" s="38"/>
      <c r="AT316" s="38"/>
      <c r="AU316" s="38"/>
      <c r="AV316" s="38"/>
      <c r="AW316" s="38"/>
      <c r="AX316" s="38"/>
      <c r="AY316" s="38"/>
      <c r="AZ316" s="38"/>
      <c r="BA316" s="38"/>
      <c r="BB316" s="38"/>
      <c r="BC316" s="38"/>
      <c r="BD316" s="38"/>
      <c r="BE316" s="38"/>
      <c r="BF316" s="38"/>
      <c r="BG316" s="38"/>
      <c r="BH316" s="38"/>
      <c r="BI316" s="38"/>
      <c r="BJ316" s="38"/>
      <c r="BK316" s="38"/>
      <c r="BL316" s="38"/>
      <c r="BM316" s="38"/>
      <c r="BN316" s="38"/>
      <c r="BO316" s="38"/>
      <c r="BP316" s="38"/>
      <c r="BQ316" s="38"/>
      <c r="BR316" s="38"/>
      <c r="BS316" s="38"/>
      <c r="BT316" s="38"/>
      <c r="BU316" s="38"/>
      <c r="BV316" s="38"/>
      <c r="BW316" s="38"/>
      <c r="BX316" s="38"/>
      <c r="BY316" s="38"/>
      <c r="BZ316" s="38"/>
      <c r="CA316" s="140">
        <f t="shared" si="71"/>
        <v>44877</v>
      </c>
      <c r="CB316" s="20" t="s">
        <v>680</v>
      </c>
      <c r="CC316" s="38"/>
      <c r="CD316" s="139">
        <f t="shared" si="72"/>
        <v>44571</v>
      </c>
      <c r="CE316" s="152" t="s">
        <v>28</v>
      </c>
      <c r="CF316" s="38"/>
      <c r="CG316" s="38"/>
      <c r="CH316" s="38"/>
      <c r="CI316" s="38"/>
      <c r="CJ316" s="39"/>
      <c r="CK316" s="40"/>
      <c r="CL316" s="38"/>
      <c r="CM316" s="38"/>
      <c r="CN316" s="38"/>
      <c r="CO316" s="38"/>
      <c r="CP316" s="38"/>
      <c r="CQ316" s="38"/>
      <c r="CR316" s="38"/>
      <c r="CS316" s="38"/>
      <c r="CT316" s="38"/>
      <c r="CU316" s="38"/>
      <c r="CV316" s="38"/>
      <c r="CW316" s="38"/>
      <c r="CX316" s="38"/>
      <c r="CY316" s="38"/>
      <c r="CZ316" s="38"/>
      <c r="DA316" s="140"/>
      <c r="DB316" s="20"/>
    </row>
    <row r="317" spans="41:106" x14ac:dyDescent="0.25">
      <c r="AO317" s="38"/>
      <c r="AP317" s="38"/>
      <c r="AQ317" s="38"/>
      <c r="AR317" s="38"/>
      <c r="AS317" s="38"/>
      <c r="AT317" s="38"/>
      <c r="AU317" s="38"/>
      <c r="AV317" s="38"/>
      <c r="AW317" s="38"/>
      <c r="AX317" s="38"/>
      <c r="AY317" s="38"/>
      <c r="AZ317" s="38"/>
      <c r="BA317" s="38"/>
      <c r="BB317" s="38"/>
      <c r="BC317" s="38"/>
      <c r="BD317" s="38"/>
      <c r="BE317" s="38"/>
      <c r="BF317" s="38"/>
      <c r="BG317" s="38"/>
      <c r="BH317" s="38"/>
      <c r="BI317" s="38"/>
      <c r="BJ317" s="38"/>
      <c r="BK317" s="38"/>
      <c r="BL317" s="38"/>
      <c r="BM317" s="38"/>
      <c r="BN317" s="38"/>
      <c r="BO317" s="38"/>
      <c r="BP317" s="38"/>
      <c r="BQ317" s="38"/>
      <c r="BR317" s="38"/>
      <c r="BS317" s="38"/>
      <c r="BT317" s="38"/>
      <c r="BU317" s="38"/>
      <c r="BV317" s="38"/>
      <c r="BW317" s="38"/>
      <c r="BX317" s="38"/>
      <c r="BY317" s="38"/>
      <c r="BZ317" s="38"/>
      <c r="CA317" s="140">
        <f t="shared" si="71"/>
        <v>44878</v>
      </c>
      <c r="CB317" s="20" t="s">
        <v>681</v>
      </c>
      <c r="CC317" s="38"/>
      <c r="CD317" s="139">
        <f t="shared" si="72"/>
        <v>44572</v>
      </c>
      <c r="CE317" s="152" t="s">
        <v>29</v>
      </c>
      <c r="CF317" s="38"/>
      <c r="CG317" s="38"/>
      <c r="CH317" s="38"/>
      <c r="CI317" s="38"/>
      <c r="CJ317" s="39"/>
      <c r="CK317" s="40"/>
      <c r="CL317" s="38"/>
      <c r="CM317" s="38"/>
      <c r="CN317" s="38"/>
      <c r="CO317" s="38"/>
      <c r="CP317" s="38"/>
      <c r="CQ317" s="38"/>
      <c r="CR317" s="38"/>
      <c r="CS317" s="38"/>
      <c r="CT317" s="38"/>
      <c r="CU317" s="38"/>
      <c r="CV317" s="38"/>
      <c r="CW317" s="38"/>
      <c r="CX317" s="38"/>
      <c r="CY317" s="38"/>
      <c r="CZ317" s="38"/>
      <c r="DA317" s="140"/>
      <c r="DB317" s="20"/>
    </row>
    <row r="318" spans="41:106" x14ac:dyDescent="0.25">
      <c r="AO318" s="38"/>
      <c r="AP318" s="38"/>
      <c r="AQ318" s="38"/>
      <c r="AR318" s="38"/>
      <c r="AS318" s="38"/>
      <c r="AT318" s="38"/>
      <c r="AU318" s="38"/>
      <c r="AV318" s="38"/>
      <c r="AW318" s="38"/>
      <c r="AX318" s="38"/>
      <c r="AY318" s="38"/>
      <c r="AZ318" s="38"/>
      <c r="BA318" s="38"/>
      <c r="BB318" s="38"/>
      <c r="BC318" s="38"/>
      <c r="BD318" s="38"/>
      <c r="BE318" s="38"/>
      <c r="BF318" s="38"/>
      <c r="BG318" s="38"/>
      <c r="BH318" s="38"/>
      <c r="BI318" s="38"/>
      <c r="BJ318" s="38"/>
      <c r="BK318" s="38"/>
      <c r="BL318" s="38"/>
      <c r="BM318" s="38"/>
      <c r="BN318" s="38"/>
      <c r="BO318" s="38"/>
      <c r="BP318" s="38"/>
      <c r="BQ318" s="38"/>
      <c r="BR318" s="38"/>
      <c r="BS318" s="38"/>
      <c r="BT318" s="38"/>
      <c r="BU318" s="38"/>
      <c r="BV318" s="38"/>
      <c r="BW318" s="38"/>
      <c r="BX318" s="38"/>
      <c r="BY318" s="38"/>
      <c r="BZ318" s="38"/>
      <c r="CA318" s="140">
        <f t="shared" si="71"/>
        <v>44879</v>
      </c>
      <c r="CB318" s="20" t="s">
        <v>682</v>
      </c>
      <c r="CC318" s="38"/>
      <c r="CD318" s="139">
        <f t="shared" si="72"/>
        <v>44573</v>
      </c>
      <c r="CE318" s="152" t="s">
        <v>30</v>
      </c>
      <c r="CF318" s="38"/>
      <c r="CG318" s="38"/>
      <c r="CH318" s="38"/>
      <c r="CI318" s="38"/>
      <c r="CJ318" s="39"/>
      <c r="CK318" s="40"/>
      <c r="CL318" s="38"/>
      <c r="CM318" s="38"/>
      <c r="CN318" s="38"/>
      <c r="CO318" s="38"/>
      <c r="CP318" s="38"/>
      <c r="CQ318" s="38"/>
      <c r="CR318" s="38"/>
      <c r="CS318" s="38"/>
      <c r="CT318" s="38"/>
      <c r="CU318" s="38"/>
      <c r="CV318" s="38"/>
      <c r="CW318" s="38"/>
      <c r="CX318" s="38"/>
      <c r="CY318" s="38"/>
      <c r="CZ318" s="38"/>
      <c r="DA318" s="140"/>
      <c r="DB318" s="20"/>
    </row>
    <row r="319" spans="41:106" x14ac:dyDescent="0.25">
      <c r="AO319" s="38"/>
      <c r="AP319" s="38"/>
      <c r="AQ319" s="38"/>
      <c r="AR319" s="38"/>
      <c r="AS319" s="38"/>
      <c r="AT319" s="38"/>
      <c r="AU319" s="38"/>
      <c r="AV319" s="38"/>
      <c r="AW319" s="38"/>
      <c r="AX319" s="38"/>
      <c r="AY319" s="38"/>
      <c r="AZ319" s="38"/>
      <c r="BA319" s="38"/>
      <c r="BB319" s="38"/>
      <c r="BC319" s="38"/>
      <c r="BD319" s="38"/>
      <c r="BE319" s="38"/>
      <c r="BF319" s="38"/>
      <c r="BG319" s="38"/>
      <c r="BH319" s="38"/>
      <c r="BI319" s="38"/>
      <c r="BJ319" s="38"/>
      <c r="BK319" s="38"/>
      <c r="BL319" s="38"/>
      <c r="BM319" s="38"/>
      <c r="BN319" s="38"/>
      <c r="BO319" s="38"/>
      <c r="BP319" s="38"/>
      <c r="BQ319" s="38"/>
      <c r="BR319" s="38"/>
      <c r="BS319" s="38"/>
      <c r="BT319" s="38"/>
      <c r="BU319" s="38"/>
      <c r="BV319" s="38"/>
      <c r="BW319" s="38"/>
      <c r="BX319" s="38"/>
      <c r="BY319" s="38"/>
      <c r="BZ319" s="38"/>
      <c r="CA319" s="140">
        <f t="shared" si="71"/>
        <v>44880</v>
      </c>
      <c r="CB319" s="20" t="s">
        <v>683</v>
      </c>
      <c r="CC319" s="38"/>
      <c r="CD319" s="139">
        <f t="shared" si="72"/>
        <v>44574</v>
      </c>
      <c r="CE319" s="152" t="s">
        <v>31</v>
      </c>
      <c r="CF319" s="38"/>
      <c r="CG319" s="38"/>
      <c r="CH319" s="38"/>
      <c r="CI319" s="38"/>
      <c r="CJ319" s="39"/>
      <c r="CK319" s="40"/>
      <c r="CL319" s="38"/>
      <c r="CM319" s="38"/>
      <c r="CN319" s="38"/>
      <c r="CO319" s="38"/>
      <c r="CP319" s="38"/>
      <c r="CQ319" s="38"/>
      <c r="CR319" s="38"/>
      <c r="CS319" s="38"/>
      <c r="CT319" s="38"/>
      <c r="CU319" s="38"/>
      <c r="CV319" s="38"/>
      <c r="CW319" s="38"/>
      <c r="CX319" s="38"/>
      <c r="CY319" s="38"/>
      <c r="CZ319" s="38"/>
      <c r="DA319" s="140"/>
      <c r="DB319" s="20"/>
    </row>
    <row r="320" spans="41:106" x14ac:dyDescent="0.25">
      <c r="AO320" s="38"/>
      <c r="AP320" s="38"/>
      <c r="AQ320" s="38"/>
      <c r="AR320" s="38"/>
      <c r="AS320" s="38"/>
      <c r="AT320" s="38"/>
      <c r="AU320" s="38"/>
      <c r="AV320" s="38"/>
      <c r="AW320" s="38"/>
      <c r="AX320" s="38"/>
      <c r="AY320" s="38"/>
      <c r="AZ320" s="38"/>
      <c r="BA320" s="38"/>
      <c r="BB320" s="38"/>
      <c r="BC320" s="38"/>
      <c r="BD320" s="38"/>
      <c r="BE320" s="38"/>
      <c r="BF320" s="38"/>
      <c r="BG320" s="38"/>
      <c r="BH320" s="38"/>
      <c r="BI320" s="38"/>
      <c r="BJ320" s="38"/>
      <c r="BK320" s="38"/>
      <c r="BL320" s="38"/>
      <c r="BM320" s="38"/>
      <c r="BN320" s="38"/>
      <c r="BO320" s="38"/>
      <c r="BP320" s="38"/>
      <c r="BQ320" s="38"/>
      <c r="BR320" s="38"/>
      <c r="BS320" s="38"/>
      <c r="BT320" s="38"/>
      <c r="BU320" s="38"/>
      <c r="BV320" s="38"/>
      <c r="BW320" s="38"/>
      <c r="BX320" s="38"/>
      <c r="BY320" s="38"/>
      <c r="BZ320" s="38"/>
      <c r="CA320" s="140">
        <f t="shared" si="71"/>
        <v>44881</v>
      </c>
      <c r="CB320" s="20" t="s">
        <v>684</v>
      </c>
      <c r="CC320" s="38"/>
      <c r="CD320" s="139">
        <f t="shared" si="72"/>
        <v>44575</v>
      </c>
      <c r="CE320" s="152" t="s">
        <v>32</v>
      </c>
      <c r="CF320" s="38"/>
      <c r="CG320" s="38"/>
      <c r="CH320" s="38"/>
      <c r="CI320" s="38"/>
      <c r="CJ320" s="39"/>
      <c r="CK320" s="40"/>
      <c r="CL320" s="38"/>
      <c r="CM320" s="38"/>
      <c r="CN320" s="38"/>
      <c r="CO320" s="38"/>
      <c r="CP320" s="38"/>
      <c r="CQ320" s="38"/>
      <c r="CR320" s="38"/>
      <c r="CS320" s="38"/>
      <c r="CT320" s="38"/>
      <c r="CU320" s="38"/>
      <c r="CV320" s="38"/>
      <c r="CW320" s="38"/>
      <c r="CX320" s="38"/>
      <c r="CY320" s="38"/>
      <c r="CZ320" s="38"/>
      <c r="DA320" s="140"/>
      <c r="DB320" s="20"/>
    </row>
    <row r="321" spans="41:106" x14ac:dyDescent="0.25">
      <c r="AO321" s="38"/>
      <c r="AP321" s="38"/>
      <c r="AQ321" s="38"/>
      <c r="AR321" s="38"/>
      <c r="AS321" s="38"/>
      <c r="AT321" s="38"/>
      <c r="AU321" s="38"/>
      <c r="AV321" s="38"/>
      <c r="AW321" s="38"/>
      <c r="AX321" s="38"/>
      <c r="AY321" s="38"/>
      <c r="AZ321" s="38"/>
      <c r="BA321" s="38"/>
      <c r="BB321" s="38"/>
      <c r="BC321" s="38"/>
      <c r="BD321" s="38"/>
      <c r="BE321" s="38"/>
      <c r="BF321" s="38"/>
      <c r="BG321" s="38"/>
      <c r="BH321" s="38"/>
      <c r="BI321" s="38"/>
      <c r="BJ321" s="38"/>
      <c r="BK321" s="38"/>
      <c r="BL321" s="38"/>
      <c r="BM321" s="38"/>
      <c r="BN321" s="38"/>
      <c r="BO321" s="38"/>
      <c r="BP321" s="38"/>
      <c r="BQ321" s="38"/>
      <c r="BR321" s="38"/>
      <c r="BS321" s="38"/>
      <c r="BT321" s="38"/>
      <c r="BU321" s="38"/>
      <c r="BV321" s="38"/>
      <c r="BW321" s="38"/>
      <c r="BX321" s="38"/>
      <c r="BY321" s="38"/>
      <c r="BZ321" s="38"/>
      <c r="CA321" s="140">
        <f t="shared" si="71"/>
        <v>44882</v>
      </c>
      <c r="CB321" s="20" t="s">
        <v>685</v>
      </c>
      <c r="CC321" s="38"/>
      <c r="CD321" s="139">
        <f t="shared" si="72"/>
        <v>44576</v>
      </c>
      <c r="CE321" s="152" t="s">
        <v>33</v>
      </c>
      <c r="CF321" s="38"/>
      <c r="CG321" s="38"/>
      <c r="CH321" s="38"/>
      <c r="CI321" s="38"/>
      <c r="CJ321" s="39"/>
      <c r="CK321" s="40"/>
      <c r="CL321" s="38"/>
      <c r="CM321" s="38"/>
      <c r="CN321" s="38"/>
      <c r="CO321" s="38"/>
      <c r="CP321" s="38"/>
      <c r="CQ321" s="38"/>
      <c r="CR321" s="38"/>
      <c r="CS321" s="38"/>
      <c r="CT321" s="38"/>
      <c r="CU321" s="38"/>
      <c r="CV321" s="38"/>
      <c r="CW321" s="38"/>
      <c r="CX321" s="38"/>
      <c r="CY321" s="38"/>
      <c r="CZ321" s="38"/>
      <c r="DA321" s="140"/>
      <c r="DB321" s="20"/>
    </row>
    <row r="322" spans="41:106" x14ac:dyDescent="0.25">
      <c r="AO322" s="38"/>
      <c r="AP322" s="38"/>
      <c r="AQ322" s="38"/>
      <c r="AR322" s="38"/>
      <c r="AS322" s="38"/>
      <c r="AT322" s="38"/>
      <c r="AU322" s="38"/>
      <c r="AV322" s="38"/>
      <c r="AW322" s="38"/>
      <c r="AX322" s="38"/>
      <c r="AY322" s="38"/>
      <c r="AZ322" s="38"/>
      <c r="BA322" s="38"/>
      <c r="BB322" s="38"/>
      <c r="BC322" s="38"/>
      <c r="BD322" s="38"/>
      <c r="BE322" s="38"/>
      <c r="BF322" s="38"/>
      <c r="BG322" s="38"/>
      <c r="BH322" s="38"/>
      <c r="BI322" s="38"/>
      <c r="BJ322" s="38"/>
      <c r="BK322" s="38"/>
      <c r="BL322" s="38"/>
      <c r="BM322" s="38"/>
      <c r="BN322" s="38"/>
      <c r="BO322" s="38"/>
      <c r="BP322" s="38"/>
      <c r="BQ322" s="38"/>
      <c r="BR322" s="38"/>
      <c r="BS322" s="38"/>
      <c r="BT322" s="38"/>
      <c r="BU322" s="38"/>
      <c r="BV322" s="38"/>
      <c r="BW322" s="38"/>
      <c r="BX322" s="38"/>
      <c r="BY322" s="38"/>
      <c r="BZ322" s="38"/>
      <c r="CA322" s="140">
        <f t="shared" si="71"/>
        <v>44883</v>
      </c>
      <c r="CB322" s="20" t="s">
        <v>686</v>
      </c>
      <c r="CC322" s="38"/>
      <c r="CD322" s="139">
        <f t="shared" si="72"/>
        <v>44577</v>
      </c>
      <c r="CE322" s="152" t="s">
        <v>34</v>
      </c>
      <c r="CF322" s="38"/>
      <c r="CG322" s="38"/>
      <c r="CH322" s="38"/>
      <c r="CI322" s="38"/>
      <c r="CJ322" s="39"/>
      <c r="CK322" s="40"/>
      <c r="CL322" s="38"/>
      <c r="CM322" s="38"/>
      <c r="CN322" s="38"/>
      <c r="CO322" s="38"/>
      <c r="CP322" s="38"/>
      <c r="CQ322" s="38"/>
      <c r="CR322" s="38"/>
      <c r="CS322" s="38"/>
      <c r="CT322" s="38"/>
      <c r="CU322" s="38"/>
      <c r="CV322" s="38"/>
      <c r="CW322" s="38"/>
      <c r="CX322" s="38"/>
      <c r="CY322" s="38"/>
      <c r="CZ322" s="38"/>
      <c r="DA322" s="140"/>
      <c r="DB322" s="20"/>
    </row>
    <row r="323" spans="41:106" x14ac:dyDescent="0.25">
      <c r="AO323" s="38"/>
      <c r="AP323" s="38"/>
      <c r="AQ323" s="38"/>
      <c r="AR323" s="38"/>
      <c r="AS323" s="38"/>
      <c r="AT323" s="38"/>
      <c r="AU323" s="38"/>
      <c r="AV323" s="38"/>
      <c r="AW323" s="38"/>
      <c r="AX323" s="38"/>
      <c r="AY323" s="38"/>
      <c r="AZ323" s="38"/>
      <c r="BA323" s="38"/>
      <c r="BB323" s="38"/>
      <c r="BC323" s="38"/>
      <c r="BD323" s="38"/>
      <c r="BE323" s="38"/>
      <c r="BF323" s="38"/>
      <c r="BG323" s="38"/>
      <c r="BH323" s="38"/>
      <c r="BI323" s="38"/>
      <c r="BJ323" s="38"/>
      <c r="BK323" s="38"/>
      <c r="BL323" s="38"/>
      <c r="BM323" s="38"/>
      <c r="BN323" s="38"/>
      <c r="BO323" s="38"/>
      <c r="BP323" s="38"/>
      <c r="BQ323" s="38"/>
      <c r="BR323" s="38"/>
      <c r="BS323" s="38"/>
      <c r="BT323" s="38"/>
      <c r="BU323" s="38"/>
      <c r="BV323" s="38"/>
      <c r="BW323" s="38"/>
      <c r="BX323" s="38"/>
      <c r="BY323" s="38"/>
      <c r="BZ323" s="38"/>
      <c r="CA323" s="140">
        <f t="shared" ref="CA323:CA374" si="73">CA322+1</f>
        <v>44884</v>
      </c>
      <c r="CB323" s="20" t="s">
        <v>687</v>
      </c>
      <c r="CC323" s="38"/>
      <c r="CD323" s="139">
        <f t="shared" ref="CD323:CD337" si="74">CD322+1</f>
        <v>44578</v>
      </c>
      <c r="CE323" s="152" t="s">
        <v>35</v>
      </c>
      <c r="CF323" s="38"/>
      <c r="CG323" s="38"/>
      <c r="CH323" s="38"/>
      <c r="CI323" s="38"/>
      <c r="CJ323" s="39"/>
      <c r="CK323" s="40"/>
      <c r="CL323" s="38"/>
      <c r="CM323" s="38"/>
      <c r="CN323" s="38"/>
      <c r="CO323" s="38"/>
      <c r="CP323" s="38"/>
      <c r="CQ323" s="38"/>
      <c r="CR323" s="38"/>
      <c r="CS323" s="38"/>
      <c r="CT323" s="38"/>
      <c r="CU323" s="38"/>
      <c r="CV323" s="38"/>
      <c r="CW323" s="38"/>
      <c r="CX323" s="38"/>
      <c r="CY323" s="38"/>
      <c r="CZ323" s="38"/>
      <c r="DA323" s="140"/>
      <c r="DB323" s="20"/>
    </row>
    <row r="324" spans="41:106" x14ac:dyDescent="0.25">
      <c r="AO324" s="38"/>
      <c r="AP324" s="38"/>
      <c r="AQ324" s="38"/>
      <c r="AR324" s="38"/>
      <c r="AS324" s="38"/>
      <c r="AT324" s="38"/>
      <c r="AU324" s="38"/>
      <c r="AV324" s="38"/>
      <c r="AW324" s="38"/>
      <c r="AX324" s="38"/>
      <c r="AY324" s="38"/>
      <c r="AZ324" s="38"/>
      <c r="BA324" s="38"/>
      <c r="BB324" s="38"/>
      <c r="BC324" s="38"/>
      <c r="BD324" s="38"/>
      <c r="BE324" s="38"/>
      <c r="BF324" s="38"/>
      <c r="BG324" s="38"/>
      <c r="BH324" s="38"/>
      <c r="BI324" s="38"/>
      <c r="BJ324" s="38"/>
      <c r="BK324" s="38"/>
      <c r="BL324" s="38"/>
      <c r="BM324" s="38"/>
      <c r="BN324" s="38"/>
      <c r="BO324" s="38"/>
      <c r="BP324" s="38"/>
      <c r="BQ324" s="38"/>
      <c r="BR324" s="38"/>
      <c r="BS324" s="38"/>
      <c r="BT324" s="38"/>
      <c r="BU324" s="38"/>
      <c r="BV324" s="38"/>
      <c r="BW324" s="38"/>
      <c r="BX324" s="38"/>
      <c r="BY324" s="38"/>
      <c r="BZ324" s="38"/>
      <c r="CA324" s="140">
        <f t="shared" si="73"/>
        <v>44885</v>
      </c>
      <c r="CB324" s="20" t="s">
        <v>688</v>
      </c>
      <c r="CC324" s="38"/>
      <c r="CD324" s="139">
        <f t="shared" si="74"/>
        <v>44579</v>
      </c>
      <c r="CE324" s="152" t="s">
        <v>36</v>
      </c>
      <c r="CF324" s="38"/>
      <c r="CG324" s="38"/>
      <c r="CH324" s="38"/>
      <c r="CI324" s="38"/>
      <c r="CJ324" s="39"/>
      <c r="CK324" s="40"/>
      <c r="CL324" s="38"/>
      <c r="CM324" s="38"/>
      <c r="CN324" s="38"/>
      <c r="CO324" s="38"/>
      <c r="CP324" s="38"/>
      <c r="CQ324" s="38"/>
      <c r="CR324" s="38"/>
      <c r="CS324" s="38"/>
      <c r="CT324" s="38"/>
      <c r="CU324" s="38"/>
      <c r="CV324" s="38"/>
      <c r="CW324" s="38"/>
      <c r="CX324" s="38"/>
      <c r="CY324" s="38"/>
      <c r="CZ324" s="38"/>
      <c r="DA324" s="140"/>
      <c r="DB324" s="20"/>
    </row>
    <row r="325" spans="41:106" x14ac:dyDescent="0.25">
      <c r="AO325" s="38"/>
      <c r="AP325" s="38"/>
      <c r="AQ325" s="38"/>
      <c r="AR325" s="38"/>
      <c r="AS325" s="38"/>
      <c r="AT325" s="38"/>
      <c r="AU325" s="38"/>
      <c r="AV325" s="38"/>
      <c r="AW325" s="38"/>
      <c r="AX325" s="38"/>
      <c r="AY325" s="38"/>
      <c r="AZ325" s="38"/>
      <c r="BA325" s="38"/>
      <c r="BB325" s="38"/>
      <c r="BC325" s="38"/>
      <c r="BD325" s="38"/>
      <c r="BE325" s="38"/>
      <c r="BF325" s="38"/>
      <c r="BG325" s="38"/>
      <c r="BH325" s="38"/>
      <c r="BI325" s="38"/>
      <c r="BJ325" s="38"/>
      <c r="BK325" s="38"/>
      <c r="BL325" s="38"/>
      <c r="BM325" s="38"/>
      <c r="BN325" s="38"/>
      <c r="BO325" s="38"/>
      <c r="BP325" s="38"/>
      <c r="BQ325" s="38"/>
      <c r="BR325" s="38"/>
      <c r="BS325" s="38"/>
      <c r="BT325" s="38"/>
      <c r="BU325" s="38"/>
      <c r="BV325" s="38"/>
      <c r="BW325" s="38"/>
      <c r="BX325" s="38"/>
      <c r="BY325" s="38"/>
      <c r="BZ325" s="38"/>
      <c r="CA325" s="140">
        <f t="shared" si="73"/>
        <v>44886</v>
      </c>
      <c r="CB325" s="20" t="s">
        <v>689</v>
      </c>
      <c r="CC325" s="38"/>
      <c r="CD325" s="139">
        <f t="shared" si="74"/>
        <v>44580</v>
      </c>
      <c r="CE325" s="152" t="s">
        <v>37</v>
      </c>
      <c r="CF325" s="38"/>
      <c r="CG325" s="38"/>
      <c r="CH325" s="38"/>
      <c r="CI325" s="38"/>
      <c r="CJ325" s="39"/>
      <c r="CK325" s="40"/>
      <c r="CL325" s="38"/>
      <c r="CM325" s="38"/>
      <c r="CN325" s="38"/>
      <c r="CO325" s="38"/>
      <c r="CP325" s="38"/>
      <c r="CQ325" s="38"/>
      <c r="CR325" s="38"/>
      <c r="CS325" s="38"/>
      <c r="CT325" s="38"/>
      <c r="CU325" s="38"/>
      <c r="CV325" s="38"/>
      <c r="CW325" s="38"/>
      <c r="CX325" s="38"/>
      <c r="CY325" s="38"/>
      <c r="CZ325" s="38"/>
      <c r="DA325" s="140"/>
      <c r="DB325" s="20"/>
    </row>
    <row r="326" spans="41:106" x14ac:dyDescent="0.25">
      <c r="AO326" s="38"/>
      <c r="AP326" s="38"/>
      <c r="AQ326" s="38"/>
      <c r="AR326" s="38"/>
      <c r="AS326" s="38"/>
      <c r="AT326" s="38"/>
      <c r="AU326" s="38"/>
      <c r="AV326" s="38"/>
      <c r="AW326" s="38"/>
      <c r="AX326" s="38"/>
      <c r="AY326" s="38"/>
      <c r="AZ326" s="38"/>
      <c r="BA326" s="38"/>
      <c r="BB326" s="38"/>
      <c r="BC326" s="38"/>
      <c r="BD326" s="38"/>
      <c r="BE326" s="38"/>
      <c r="BF326" s="38"/>
      <c r="BG326" s="38"/>
      <c r="BH326" s="38"/>
      <c r="BI326" s="38"/>
      <c r="BJ326" s="38"/>
      <c r="BK326" s="38"/>
      <c r="BL326" s="38"/>
      <c r="BM326" s="38"/>
      <c r="BN326" s="38"/>
      <c r="BO326" s="38"/>
      <c r="BP326" s="38"/>
      <c r="BQ326" s="38"/>
      <c r="BR326" s="38"/>
      <c r="BS326" s="38"/>
      <c r="BT326" s="38"/>
      <c r="BU326" s="38"/>
      <c r="BV326" s="38"/>
      <c r="BW326" s="38"/>
      <c r="BX326" s="38"/>
      <c r="BY326" s="38"/>
      <c r="BZ326" s="38"/>
      <c r="CA326" s="140">
        <f t="shared" si="73"/>
        <v>44887</v>
      </c>
      <c r="CB326" s="20" t="s">
        <v>690</v>
      </c>
      <c r="CC326" s="38"/>
      <c r="CD326" s="139">
        <f t="shared" si="74"/>
        <v>44581</v>
      </c>
      <c r="CE326" s="152" t="s">
        <v>38</v>
      </c>
      <c r="CF326" s="38"/>
      <c r="CG326" s="38"/>
      <c r="CH326" s="38"/>
      <c r="CI326" s="38"/>
      <c r="CJ326" s="39"/>
      <c r="CK326" s="40"/>
      <c r="CL326" s="38"/>
      <c r="CM326" s="38"/>
      <c r="CN326" s="38"/>
      <c r="CO326" s="38"/>
      <c r="CP326" s="38"/>
      <c r="CQ326" s="38"/>
      <c r="CR326" s="38"/>
      <c r="CS326" s="38"/>
      <c r="CT326" s="38"/>
      <c r="CU326" s="38"/>
      <c r="CV326" s="38"/>
      <c r="CW326" s="38"/>
      <c r="CX326" s="38"/>
      <c r="CY326" s="38"/>
      <c r="CZ326" s="38"/>
      <c r="DA326" s="140"/>
      <c r="DB326" s="20"/>
    </row>
    <row r="327" spans="41:106" x14ac:dyDescent="0.25">
      <c r="AO327" s="38"/>
      <c r="AP327" s="38"/>
      <c r="AQ327" s="38"/>
      <c r="AR327" s="38"/>
      <c r="AS327" s="38"/>
      <c r="AT327" s="38"/>
      <c r="AU327" s="38"/>
      <c r="AV327" s="38"/>
      <c r="AW327" s="38"/>
      <c r="AX327" s="38"/>
      <c r="AY327" s="38"/>
      <c r="AZ327" s="38"/>
      <c r="BA327" s="38"/>
      <c r="BB327" s="38"/>
      <c r="BC327" s="38"/>
      <c r="BD327" s="38"/>
      <c r="BE327" s="38"/>
      <c r="BF327" s="38"/>
      <c r="BG327" s="38"/>
      <c r="BH327" s="38"/>
      <c r="BI327" s="38"/>
      <c r="BJ327" s="38"/>
      <c r="BK327" s="38"/>
      <c r="BL327" s="38"/>
      <c r="BM327" s="38"/>
      <c r="BN327" s="38"/>
      <c r="BO327" s="38"/>
      <c r="BP327" s="38"/>
      <c r="BQ327" s="38"/>
      <c r="BR327" s="38"/>
      <c r="BS327" s="38"/>
      <c r="BT327" s="38"/>
      <c r="BU327" s="38"/>
      <c r="BV327" s="38"/>
      <c r="BW327" s="38"/>
      <c r="BX327" s="38"/>
      <c r="BY327" s="38"/>
      <c r="BZ327" s="38"/>
      <c r="CA327" s="140">
        <f t="shared" si="73"/>
        <v>44888</v>
      </c>
      <c r="CB327" s="36" t="s">
        <v>691</v>
      </c>
      <c r="CC327" s="38"/>
      <c r="CD327" s="139">
        <f t="shared" si="74"/>
        <v>44582</v>
      </c>
      <c r="CE327" s="152" t="s">
        <v>39</v>
      </c>
      <c r="CF327" s="38"/>
      <c r="CG327" s="38"/>
      <c r="CH327" s="38"/>
      <c r="CI327" s="38"/>
      <c r="CJ327" s="39"/>
      <c r="CK327" s="40"/>
      <c r="CL327" s="38"/>
      <c r="CM327" s="38"/>
      <c r="CN327" s="38"/>
      <c r="CO327" s="38"/>
      <c r="CP327" s="38"/>
      <c r="CQ327" s="38"/>
      <c r="CR327" s="38"/>
      <c r="CS327" s="38"/>
      <c r="CT327" s="38"/>
      <c r="CU327" s="38"/>
      <c r="CV327" s="38"/>
      <c r="CW327" s="38"/>
      <c r="CX327" s="38"/>
      <c r="CY327" s="38"/>
      <c r="CZ327" s="38"/>
      <c r="DA327" s="140"/>
      <c r="DB327" s="36"/>
    </row>
    <row r="328" spans="41:106" x14ac:dyDescent="0.25">
      <c r="AO328" s="38"/>
      <c r="AP328" s="38"/>
      <c r="AQ328" s="38"/>
      <c r="AR328" s="38"/>
      <c r="AS328" s="38"/>
      <c r="AT328" s="38"/>
      <c r="AU328" s="38"/>
      <c r="AV328" s="38"/>
      <c r="AW328" s="38"/>
      <c r="AX328" s="38"/>
      <c r="AY328" s="38"/>
      <c r="AZ328" s="38"/>
      <c r="BA328" s="38"/>
      <c r="BB328" s="38"/>
      <c r="BC328" s="38"/>
      <c r="BD328" s="38"/>
      <c r="BE328" s="38"/>
      <c r="BF328" s="38"/>
      <c r="BG328" s="38"/>
      <c r="BH328" s="38"/>
      <c r="BI328" s="38"/>
      <c r="BJ328" s="38"/>
      <c r="BK328" s="38"/>
      <c r="BL328" s="38"/>
      <c r="BM328" s="38"/>
      <c r="BN328" s="38"/>
      <c r="BO328" s="38"/>
      <c r="BP328" s="38"/>
      <c r="BQ328" s="38"/>
      <c r="BR328" s="38"/>
      <c r="BS328" s="38"/>
      <c r="BT328" s="38"/>
      <c r="BU328" s="38"/>
      <c r="BV328" s="38"/>
      <c r="BW328" s="38"/>
      <c r="BX328" s="38"/>
      <c r="BY328" s="38"/>
      <c r="BZ328" s="38"/>
      <c r="CA328" s="140">
        <f t="shared" si="73"/>
        <v>44889</v>
      </c>
      <c r="CB328" s="20" t="s">
        <v>692</v>
      </c>
      <c r="CC328" s="38"/>
      <c r="CD328" s="139">
        <f t="shared" si="74"/>
        <v>44583</v>
      </c>
      <c r="CE328" s="152" t="s">
        <v>40</v>
      </c>
      <c r="CF328" s="38"/>
      <c r="CG328" s="38"/>
      <c r="CH328" s="38"/>
      <c r="CI328" s="38"/>
      <c r="CJ328" s="39"/>
      <c r="CK328" s="40"/>
      <c r="CL328" s="38"/>
      <c r="CM328" s="38"/>
      <c r="CN328" s="38"/>
      <c r="CO328" s="38"/>
      <c r="CP328" s="38"/>
      <c r="CQ328" s="38"/>
      <c r="CR328" s="38"/>
      <c r="CS328" s="38"/>
      <c r="CT328" s="38"/>
      <c r="CU328" s="38"/>
      <c r="CV328" s="38"/>
      <c r="CW328" s="38"/>
      <c r="CX328" s="38"/>
      <c r="CY328" s="38"/>
      <c r="CZ328" s="38"/>
      <c r="DA328" s="140"/>
      <c r="DB328" s="20"/>
    </row>
    <row r="329" spans="41:106" x14ac:dyDescent="0.25">
      <c r="AO329" s="38"/>
      <c r="AP329" s="38"/>
      <c r="AQ329" s="38"/>
      <c r="AR329" s="38"/>
      <c r="AS329" s="38"/>
      <c r="AT329" s="38"/>
      <c r="AU329" s="38"/>
      <c r="AV329" s="38"/>
      <c r="AW329" s="38"/>
      <c r="AX329" s="38"/>
      <c r="AY329" s="38"/>
      <c r="AZ329" s="38"/>
      <c r="BA329" s="38"/>
      <c r="BB329" s="38"/>
      <c r="BC329" s="38"/>
      <c r="BD329" s="38"/>
      <c r="BE329" s="38"/>
      <c r="BF329" s="38"/>
      <c r="BG329" s="38"/>
      <c r="BH329" s="38"/>
      <c r="BI329" s="38"/>
      <c r="BJ329" s="38"/>
      <c r="BK329" s="38"/>
      <c r="BL329" s="38"/>
      <c r="BM329" s="38"/>
      <c r="BN329" s="38"/>
      <c r="BO329" s="38"/>
      <c r="BP329" s="38"/>
      <c r="BQ329" s="38"/>
      <c r="BR329" s="38"/>
      <c r="BS329" s="38"/>
      <c r="BT329" s="38"/>
      <c r="BU329" s="38"/>
      <c r="BV329" s="38"/>
      <c r="BW329" s="38"/>
      <c r="BX329" s="38"/>
      <c r="BY329" s="38"/>
      <c r="BZ329" s="38"/>
      <c r="CA329" s="140">
        <f t="shared" si="73"/>
        <v>44890</v>
      </c>
      <c r="CB329" s="20" t="s">
        <v>693</v>
      </c>
      <c r="CC329" s="38"/>
      <c r="CD329" s="139">
        <f t="shared" si="74"/>
        <v>44584</v>
      </c>
      <c r="CE329" s="152" t="s">
        <v>41</v>
      </c>
      <c r="CF329" s="38"/>
      <c r="CG329" s="38"/>
      <c r="CH329" s="38"/>
      <c r="CI329" s="38"/>
      <c r="CJ329" s="39"/>
      <c r="CK329" s="40"/>
      <c r="CL329" s="38"/>
      <c r="CM329" s="38"/>
      <c r="CN329" s="38"/>
      <c r="CO329" s="38"/>
      <c r="CP329" s="38"/>
      <c r="CQ329" s="38"/>
      <c r="CR329" s="38"/>
      <c r="CS329" s="38"/>
      <c r="CT329" s="38"/>
      <c r="CU329" s="38"/>
      <c r="CV329" s="38"/>
      <c r="CW329" s="38"/>
      <c r="CX329" s="38"/>
      <c r="CY329" s="38"/>
      <c r="CZ329" s="38"/>
      <c r="DA329" s="140"/>
      <c r="DB329" s="20"/>
    </row>
    <row r="330" spans="41:106" x14ac:dyDescent="0.25">
      <c r="AO330" s="38"/>
      <c r="AP330" s="38"/>
      <c r="AQ330" s="38"/>
      <c r="AR330" s="38"/>
      <c r="AS330" s="38"/>
      <c r="AT330" s="38"/>
      <c r="AU330" s="38"/>
      <c r="AV330" s="38"/>
      <c r="AW330" s="38"/>
      <c r="AX330" s="38"/>
      <c r="AY330" s="38"/>
      <c r="AZ330" s="38"/>
      <c r="BA330" s="38"/>
      <c r="BB330" s="38"/>
      <c r="BC330" s="38"/>
      <c r="BD330" s="38"/>
      <c r="BE330" s="38"/>
      <c r="BF330" s="38"/>
      <c r="BG330" s="38"/>
      <c r="BH330" s="38"/>
      <c r="BI330" s="38"/>
      <c r="BJ330" s="38"/>
      <c r="BK330" s="38"/>
      <c r="BL330" s="38"/>
      <c r="BM330" s="38"/>
      <c r="BN330" s="38"/>
      <c r="BO330" s="38"/>
      <c r="BP330" s="38"/>
      <c r="BQ330" s="38"/>
      <c r="BR330" s="38"/>
      <c r="BS330" s="38"/>
      <c r="BT330" s="38"/>
      <c r="BU330" s="38"/>
      <c r="BV330" s="38"/>
      <c r="BW330" s="38"/>
      <c r="BX330" s="38"/>
      <c r="BY330" s="38"/>
      <c r="BZ330" s="38"/>
      <c r="CA330" s="140">
        <f t="shared" si="73"/>
        <v>44891</v>
      </c>
      <c r="CB330" s="20" t="s">
        <v>694</v>
      </c>
      <c r="CC330" s="38"/>
      <c r="CD330" s="139">
        <f t="shared" si="74"/>
        <v>44585</v>
      </c>
      <c r="CE330" s="152" t="s">
        <v>42</v>
      </c>
      <c r="CF330" s="38"/>
      <c r="CG330" s="38"/>
      <c r="CH330" s="38"/>
      <c r="CI330" s="38"/>
      <c r="CJ330" s="39"/>
      <c r="CK330" s="40"/>
      <c r="CL330" s="38"/>
      <c r="CM330" s="38"/>
      <c r="CN330" s="38"/>
      <c r="CO330" s="38"/>
      <c r="CP330" s="38"/>
      <c r="CQ330" s="38"/>
      <c r="CR330" s="38"/>
      <c r="CS330" s="38"/>
      <c r="CT330" s="38"/>
      <c r="CU330" s="38"/>
      <c r="CV330" s="38"/>
      <c r="CW330" s="38"/>
      <c r="CX330" s="38"/>
      <c r="CY330" s="38"/>
      <c r="CZ330" s="38"/>
      <c r="DA330" s="140"/>
      <c r="DB330" s="20"/>
    </row>
    <row r="331" spans="41:106" x14ac:dyDescent="0.25">
      <c r="AO331" s="38"/>
      <c r="AP331" s="38"/>
      <c r="AQ331" s="38"/>
      <c r="AR331" s="38"/>
      <c r="AS331" s="38"/>
      <c r="AT331" s="38"/>
      <c r="AU331" s="38"/>
      <c r="AV331" s="38"/>
      <c r="AW331" s="38"/>
      <c r="AX331" s="38"/>
      <c r="AY331" s="38"/>
      <c r="AZ331" s="38"/>
      <c r="BA331" s="38"/>
      <c r="BB331" s="38"/>
      <c r="BC331" s="38"/>
      <c r="BD331" s="38"/>
      <c r="BE331" s="38"/>
      <c r="BF331" s="38"/>
      <c r="BG331" s="38"/>
      <c r="BH331" s="38"/>
      <c r="BI331" s="38"/>
      <c r="BJ331" s="38"/>
      <c r="BK331" s="38"/>
      <c r="BL331" s="38"/>
      <c r="BM331" s="38"/>
      <c r="BN331" s="38"/>
      <c r="BO331" s="38"/>
      <c r="BP331" s="38"/>
      <c r="BQ331" s="38"/>
      <c r="BR331" s="38"/>
      <c r="BS331" s="38"/>
      <c r="BT331" s="38"/>
      <c r="BU331" s="38"/>
      <c r="BV331" s="38"/>
      <c r="BW331" s="38"/>
      <c r="BX331" s="38"/>
      <c r="BY331" s="38"/>
      <c r="BZ331" s="38"/>
      <c r="CA331" s="140">
        <f t="shared" si="73"/>
        <v>44892</v>
      </c>
      <c r="CB331" s="20" t="s">
        <v>695</v>
      </c>
      <c r="CC331" s="38"/>
      <c r="CD331" s="139">
        <f t="shared" si="74"/>
        <v>44586</v>
      </c>
      <c r="CE331" s="152" t="s">
        <v>43</v>
      </c>
      <c r="CF331" s="38"/>
      <c r="CG331" s="38"/>
      <c r="CH331" s="38"/>
      <c r="CI331" s="38"/>
      <c r="CJ331" s="39"/>
      <c r="CK331" s="40"/>
      <c r="CL331" s="38"/>
      <c r="CM331" s="38"/>
      <c r="CN331" s="38"/>
      <c r="CO331" s="38"/>
      <c r="CP331" s="38"/>
      <c r="CQ331" s="38"/>
      <c r="CR331" s="38"/>
      <c r="CS331" s="38"/>
      <c r="CT331" s="38"/>
      <c r="CU331" s="38"/>
      <c r="CV331" s="38"/>
      <c r="CW331" s="38"/>
      <c r="CX331" s="38"/>
      <c r="CY331" s="38"/>
      <c r="CZ331" s="38"/>
      <c r="DA331" s="140"/>
      <c r="DB331" s="20"/>
    </row>
    <row r="332" spans="41:106" x14ac:dyDescent="0.25">
      <c r="AO332" s="38"/>
      <c r="AP332" s="38"/>
      <c r="AQ332" s="38"/>
      <c r="AR332" s="38"/>
      <c r="AS332" s="38"/>
      <c r="AT332" s="38"/>
      <c r="AU332" s="38"/>
      <c r="AV332" s="38"/>
      <c r="AW332" s="38"/>
      <c r="AX332" s="38"/>
      <c r="AY332" s="38"/>
      <c r="AZ332" s="38"/>
      <c r="BA332" s="38"/>
      <c r="BB332" s="38"/>
      <c r="BC332" s="38"/>
      <c r="BD332" s="38"/>
      <c r="BE332" s="38"/>
      <c r="BF332" s="38"/>
      <c r="BG332" s="38"/>
      <c r="BH332" s="38"/>
      <c r="BI332" s="38"/>
      <c r="BJ332" s="38"/>
      <c r="BK332" s="38"/>
      <c r="BL332" s="38"/>
      <c r="BM332" s="38"/>
      <c r="BN332" s="38"/>
      <c r="BO332" s="38"/>
      <c r="BP332" s="38"/>
      <c r="BQ332" s="38"/>
      <c r="BR332" s="38"/>
      <c r="BS332" s="38"/>
      <c r="BT332" s="38"/>
      <c r="BU332" s="38"/>
      <c r="BV332" s="38"/>
      <c r="BW332" s="38"/>
      <c r="BX332" s="38"/>
      <c r="BY332" s="38"/>
      <c r="BZ332" s="38"/>
      <c r="CA332" s="140">
        <f t="shared" si="73"/>
        <v>44893</v>
      </c>
      <c r="CB332" s="20" t="s">
        <v>696</v>
      </c>
      <c r="CC332" s="38"/>
      <c r="CD332" s="139">
        <f t="shared" si="74"/>
        <v>44587</v>
      </c>
      <c r="CE332" s="152" t="s">
        <v>44</v>
      </c>
      <c r="CF332" s="38"/>
      <c r="CG332" s="38"/>
      <c r="CH332" s="38"/>
      <c r="CI332" s="38"/>
      <c r="CJ332" s="39"/>
      <c r="CK332" s="40"/>
      <c r="CL332" s="38"/>
      <c r="CM332" s="38"/>
      <c r="CN332" s="38"/>
      <c r="CO332" s="38"/>
      <c r="CP332" s="38"/>
      <c r="CQ332" s="38"/>
      <c r="CR332" s="38"/>
      <c r="CS332" s="38"/>
      <c r="CT332" s="38"/>
      <c r="CU332" s="38"/>
      <c r="CV332" s="38"/>
      <c r="CW332" s="38"/>
      <c r="CX332" s="38"/>
      <c r="CY332" s="38"/>
      <c r="CZ332" s="38"/>
      <c r="DA332" s="140"/>
      <c r="DB332" s="20"/>
    </row>
    <row r="333" spans="41:106" x14ac:dyDescent="0.25">
      <c r="AO333" s="38"/>
      <c r="AP333" s="38"/>
      <c r="AQ333" s="38"/>
      <c r="AR333" s="38"/>
      <c r="AS333" s="38"/>
      <c r="AT333" s="38"/>
      <c r="AU333" s="38"/>
      <c r="AV333" s="38"/>
      <c r="AW333" s="38"/>
      <c r="AX333" s="38"/>
      <c r="AY333" s="38"/>
      <c r="AZ333" s="38"/>
      <c r="BA333" s="38"/>
      <c r="BB333" s="38"/>
      <c r="BC333" s="38"/>
      <c r="BD333" s="38"/>
      <c r="BE333" s="38"/>
      <c r="BF333" s="38"/>
      <c r="BG333" s="38"/>
      <c r="BH333" s="38"/>
      <c r="BI333" s="38"/>
      <c r="BJ333" s="38"/>
      <c r="BK333" s="38"/>
      <c r="BL333" s="38"/>
      <c r="BM333" s="38"/>
      <c r="BN333" s="38"/>
      <c r="BO333" s="38"/>
      <c r="BP333" s="38"/>
      <c r="BQ333" s="38"/>
      <c r="BR333" s="38"/>
      <c r="BS333" s="38"/>
      <c r="BT333" s="38"/>
      <c r="BU333" s="38"/>
      <c r="BV333" s="38"/>
      <c r="BW333" s="38"/>
      <c r="BX333" s="38"/>
      <c r="BY333" s="38"/>
      <c r="BZ333" s="38"/>
      <c r="CA333" s="140">
        <f t="shared" si="73"/>
        <v>44894</v>
      </c>
      <c r="CB333" s="20" t="s">
        <v>697</v>
      </c>
      <c r="CC333" s="38"/>
      <c r="CD333" s="139">
        <f t="shared" si="74"/>
        <v>44588</v>
      </c>
      <c r="CE333" s="152" t="s">
        <v>45</v>
      </c>
      <c r="CF333" s="38"/>
      <c r="CG333" s="38"/>
      <c r="CH333" s="38"/>
      <c r="CI333" s="38"/>
      <c r="CJ333" s="39"/>
      <c r="CK333" s="40"/>
      <c r="CL333" s="38"/>
      <c r="CM333" s="38"/>
      <c r="CN333" s="38"/>
      <c r="CO333" s="38"/>
      <c r="CP333" s="38"/>
      <c r="CQ333" s="38"/>
      <c r="CR333" s="38"/>
      <c r="CS333" s="38"/>
      <c r="CT333" s="38"/>
      <c r="CU333" s="38"/>
      <c r="CV333" s="38"/>
      <c r="CW333" s="38"/>
      <c r="CX333" s="38"/>
      <c r="CY333" s="38"/>
      <c r="CZ333" s="38"/>
      <c r="DA333" s="140"/>
      <c r="DB333" s="20"/>
    </row>
    <row r="334" spans="41:106" x14ac:dyDescent="0.25">
      <c r="AO334" s="38"/>
      <c r="AP334" s="38"/>
      <c r="AQ334" s="38"/>
      <c r="AR334" s="38"/>
      <c r="AS334" s="38"/>
      <c r="AT334" s="38"/>
      <c r="AU334" s="38"/>
      <c r="AV334" s="38"/>
      <c r="AW334" s="38"/>
      <c r="AX334" s="38"/>
      <c r="AY334" s="38"/>
      <c r="AZ334" s="38"/>
      <c r="BA334" s="38"/>
      <c r="BB334" s="38"/>
      <c r="BC334" s="38"/>
      <c r="BD334" s="38"/>
      <c r="BE334" s="38"/>
      <c r="BF334" s="38"/>
      <c r="BG334" s="38"/>
      <c r="BH334" s="38"/>
      <c r="BI334" s="38"/>
      <c r="BJ334" s="38"/>
      <c r="BK334" s="38"/>
      <c r="BL334" s="38"/>
      <c r="BM334" s="38"/>
      <c r="BN334" s="38"/>
      <c r="BO334" s="38"/>
      <c r="BP334" s="38"/>
      <c r="BQ334" s="38"/>
      <c r="BR334" s="38"/>
      <c r="BS334" s="38"/>
      <c r="BT334" s="38"/>
      <c r="BU334" s="38"/>
      <c r="BV334" s="38"/>
      <c r="BW334" s="38"/>
      <c r="BX334" s="38"/>
      <c r="BY334" s="38"/>
      <c r="BZ334" s="38"/>
      <c r="CA334" s="140">
        <f t="shared" si="73"/>
        <v>44895</v>
      </c>
      <c r="CB334" s="20" t="s">
        <v>699</v>
      </c>
      <c r="CC334" s="38"/>
      <c r="CD334" s="139">
        <f t="shared" si="74"/>
        <v>44589</v>
      </c>
      <c r="CE334" s="152" t="s">
        <v>46</v>
      </c>
      <c r="CF334" s="38"/>
      <c r="CG334" s="38"/>
      <c r="CH334" s="38"/>
      <c r="CI334" s="38"/>
      <c r="CJ334" s="39"/>
      <c r="CK334" s="40"/>
      <c r="CL334" s="38"/>
      <c r="CM334" s="38"/>
      <c r="CN334" s="38"/>
      <c r="CO334" s="38"/>
      <c r="CP334" s="38"/>
      <c r="CQ334" s="38"/>
      <c r="CR334" s="38"/>
      <c r="CS334" s="38"/>
      <c r="CT334" s="38"/>
      <c r="CU334" s="38"/>
      <c r="CV334" s="38"/>
      <c r="CW334" s="38"/>
      <c r="CX334" s="38"/>
      <c r="CY334" s="38"/>
      <c r="CZ334" s="38"/>
      <c r="DA334" s="140"/>
      <c r="DB334" s="20"/>
    </row>
    <row r="335" spans="41:106" x14ac:dyDescent="0.25">
      <c r="AO335" s="38"/>
      <c r="AP335" s="38"/>
      <c r="AQ335" s="38"/>
      <c r="AR335" s="38"/>
      <c r="AS335" s="38"/>
      <c r="AT335" s="38"/>
      <c r="AU335" s="38"/>
      <c r="AV335" s="38"/>
      <c r="AW335" s="38"/>
      <c r="AX335" s="38"/>
      <c r="AY335" s="38"/>
      <c r="AZ335" s="38"/>
      <c r="BA335" s="38"/>
      <c r="BB335" s="38"/>
      <c r="BC335" s="38"/>
      <c r="BD335" s="38"/>
      <c r="BE335" s="38"/>
      <c r="BF335" s="38"/>
      <c r="BG335" s="38"/>
      <c r="BH335" s="38"/>
      <c r="BI335" s="38"/>
      <c r="BJ335" s="38"/>
      <c r="BK335" s="38"/>
      <c r="BL335" s="38"/>
      <c r="BM335" s="38"/>
      <c r="BN335" s="38"/>
      <c r="BO335" s="38"/>
      <c r="BP335" s="38"/>
      <c r="BQ335" s="38"/>
      <c r="BR335" s="38"/>
      <c r="BS335" s="38"/>
      <c r="BT335" s="38"/>
      <c r="BU335" s="38"/>
      <c r="BV335" s="38"/>
      <c r="BW335" s="38"/>
      <c r="BX335" s="38"/>
      <c r="BY335" s="38"/>
      <c r="BZ335" s="38"/>
      <c r="CA335" s="140">
        <f t="shared" si="73"/>
        <v>44896</v>
      </c>
      <c r="CB335" s="20" t="s">
        <v>700</v>
      </c>
      <c r="CC335" s="38"/>
      <c r="CD335" s="139">
        <f t="shared" si="74"/>
        <v>44590</v>
      </c>
      <c r="CE335" s="152" t="s">
        <v>47</v>
      </c>
      <c r="CF335" s="38"/>
      <c r="CG335" s="38"/>
      <c r="CH335" s="38"/>
      <c r="CI335" s="38"/>
      <c r="CJ335" s="39"/>
      <c r="CK335" s="40"/>
      <c r="CL335" s="38"/>
      <c r="CM335" s="38"/>
      <c r="CN335" s="38"/>
      <c r="CO335" s="38"/>
      <c r="CP335" s="38"/>
      <c r="CQ335" s="38"/>
      <c r="CR335" s="38"/>
      <c r="CS335" s="38"/>
      <c r="CT335" s="38"/>
      <c r="CU335" s="38"/>
      <c r="CV335" s="38"/>
      <c r="CW335" s="38"/>
      <c r="CX335" s="38"/>
      <c r="CY335" s="38"/>
      <c r="CZ335" s="38"/>
      <c r="DA335" s="140"/>
      <c r="DB335" s="20"/>
    </row>
    <row r="336" spans="41:106" x14ac:dyDescent="0.25">
      <c r="AO336" s="38"/>
      <c r="AP336" s="38"/>
      <c r="AQ336" s="38"/>
      <c r="AR336" s="38"/>
      <c r="AS336" s="38"/>
      <c r="AT336" s="38"/>
      <c r="AU336" s="38"/>
      <c r="AV336" s="38"/>
      <c r="AW336" s="38"/>
      <c r="AX336" s="38"/>
      <c r="AY336" s="38"/>
      <c r="AZ336" s="38"/>
      <c r="BA336" s="38"/>
      <c r="BB336" s="38"/>
      <c r="BC336" s="38"/>
      <c r="BD336" s="38"/>
      <c r="BE336" s="38"/>
      <c r="BF336" s="38"/>
      <c r="BG336" s="38"/>
      <c r="BH336" s="38"/>
      <c r="BI336" s="38"/>
      <c r="BJ336" s="38"/>
      <c r="BK336" s="38"/>
      <c r="BL336" s="38"/>
      <c r="BM336" s="38"/>
      <c r="BN336" s="38"/>
      <c r="BO336" s="38"/>
      <c r="BP336" s="38"/>
      <c r="BQ336" s="38"/>
      <c r="BR336" s="38"/>
      <c r="BS336" s="38"/>
      <c r="BT336" s="38"/>
      <c r="BU336" s="38"/>
      <c r="BV336" s="38"/>
      <c r="BW336" s="38"/>
      <c r="BX336" s="38"/>
      <c r="BY336" s="38"/>
      <c r="BZ336" s="38"/>
      <c r="CA336" s="140">
        <f t="shared" si="73"/>
        <v>44897</v>
      </c>
      <c r="CB336" s="20" t="s">
        <v>701</v>
      </c>
      <c r="CC336" s="38"/>
      <c r="CD336" s="139">
        <f t="shared" si="74"/>
        <v>44591</v>
      </c>
      <c r="CE336" s="152" t="s">
        <v>48</v>
      </c>
      <c r="CF336" s="38"/>
      <c r="CG336" s="38"/>
      <c r="CH336" s="38"/>
      <c r="CI336" s="38"/>
      <c r="CJ336" s="39"/>
      <c r="CK336" s="40"/>
      <c r="CL336" s="38"/>
      <c r="CM336" s="38"/>
      <c r="CN336" s="38"/>
      <c r="CO336" s="38"/>
      <c r="CP336" s="38"/>
      <c r="CQ336" s="38"/>
      <c r="CR336" s="38"/>
      <c r="CS336" s="38"/>
      <c r="CT336" s="38"/>
      <c r="CU336" s="38"/>
      <c r="CV336" s="38"/>
      <c r="CW336" s="38"/>
      <c r="CX336" s="38"/>
      <c r="CY336" s="38"/>
      <c r="CZ336" s="38"/>
      <c r="DA336" s="140"/>
      <c r="DB336" s="20"/>
    </row>
    <row r="337" spans="41:106" x14ac:dyDescent="0.25">
      <c r="AO337" s="38"/>
      <c r="AP337" s="38"/>
      <c r="AQ337" s="38"/>
      <c r="AR337" s="38"/>
      <c r="AS337" s="38"/>
      <c r="AT337" s="38"/>
      <c r="AU337" s="38"/>
      <c r="AV337" s="38"/>
      <c r="AW337" s="38"/>
      <c r="AX337" s="38"/>
      <c r="AY337" s="38"/>
      <c r="AZ337" s="38"/>
      <c r="BA337" s="38"/>
      <c r="BB337" s="38"/>
      <c r="BC337" s="38"/>
      <c r="BD337" s="38"/>
      <c r="BE337" s="38"/>
      <c r="BF337" s="38"/>
      <c r="BG337" s="38"/>
      <c r="BH337" s="38"/>
      <c r="BI337" s="38"/>
      <c r="BJ337" s="38"/>
      <c r="BK337" s="38"/>
      <c r="BL337" s="38"/>
      <c r="BM337" s="38"/>
      <c r="BN337" s="38"/>
      <c r="BO337" s="38"/>
      <c r="BP337" s="38"/>
      <c r="BQ337" s="38"/>
      <c r="BR337" s="38"/>
      <c r="BS337" s="38"/>
      <c r="BT337" s="38"/>
      <c r="BU337" s="38"/>
      <c r="BV337" s="38"/>
      <c r="BW337" s="38"/>
      <c r="BX337" s="38"/>
      <c r="BY337" s="38"/>
      <c r="BZ337" s="38"/>
      <c r="CA337" s="140">
        <f t="shared" si="73"/>
        <v>44898</v>
      </c>
      <c r="CB337" s="20" t="s">
        <v>702</v>
      </c>
      <c r="CC337" s="38"/>
      <c r="CD337" s="139">
        <f t="shared" si="74"/>
        <v>44592</v>
      </c>
      <c r="CE337" s="152" t="s">
        <v>49</v>
      </c>
      <c r="CF337" s="38"/>
      <c r="CG337" s="38"/>
      <c r="CH337" s="38"/>
      <c r="CI337" s="38"/>
      <c r="CJ337" s="39"/>
      <c r="CK337" s="40"/>
      <c r="CL337" s="38"/>
      <c r="CM337" s="38"/>
      <c r="CN337" s="38"/>
      <c r="CO337" s="38"/>
      <c r="CP337" s="38"/>
      <c r="CQ337" s="38"/>
      <c r="CR337" s="38"/>
      <c r="CS337" s="38"/>
      <c r="CT337" s="38"/>
      <c r="CU337" s="38"/>
      <c r="CV337" s="38"/>
      <c r="CW337" s="38"/>
      <c r="CX337" s="38"/>
      <c r="CY337" s="38"/>
      <c r="CZ337" s="38"/>
      <c r="DA337" s="140"/>
      <c r="DB337" s="20"/>
    </row>
    <row r="338" spans="41:106" x14ac:dyDescent="0.25">
      <c r="AO338" s="38"/>
      <c r="AP338" s="38"/>
      <c r="AQ338" s="38"/>
      <c r="AR338" s="38"/>
      <c r="AS338" s="38"/>
      <c r="AT338" s="38"/>
      <c r="AU338" s="38"/>
      <c r="AV338" s="38"/>
      <c r="AW338" s="38"/>
      <c r="AX338" s="38"/>
      <c r="AY338" s="38"/>
      <c r="AZ338" s="38"/>
      <c r="BA338" s="38"/>
      <c r="BB338" s="38"/>
      <c r="BC338" s="38"/>
      <c r="BD338" s="38"/>
      <c r="BE338" s="38"/>
      <c r="BF338" s="38"/>
      <c r="BG338" s="38"/>
      <c r="BH338" s="38"/>
      <c r="BI338" s="38"/>
      <c r="BJ338" s="38"/>
      <c r="BK338" s="38"/>
      <c r="BL338" s="38"/>
      <c r="BM338" s="38"/>
      <c r="BN338" s="38"/>
      <c r="BO338" s="38"/>
      <c r="BP338" s="38"/>
      <c r="BQ338" s="38"/>
      <c r="BR338" s="38"/>
      <c r="BS338" s="38"/>
      <c r="BT338" s="38"/>
      <c r="BU338" s="38"/>
      <c r="BV338" s="38"/>
      <c r="BW338" s="38"/>
      <c r="BX338" s="38"/>
      <c r="BY338" s="38"/>
      <c r="BZ338" s="38"/>
      <c r="CA338" s="140">
        <f t="shared" si="73"/>
        <v>44899</v>
      </c>
      <c r="CB338" s="20" t="s">
        <v>703</v>
      </c>
      <c r="CC338" s="38"/>
      <c r="CD338" s="139">
        <f t="shared" ref="CD338:CD365" si="75">CD337+1</f>
        <v>44593</v>
      </c>
      <c r="CE338" s="153" t="s">
        <v>50</v>
      </c>
      <c r="CF338" s="38"/>
      <c r="CG338" s="38"/>
      <c r="CH338" s="38"/>
      <c r="CI338" s="38"/>
      <c r="CJ338" s="39"/>
      <c r="CK338" s="40"/>
      <c r="CL338" s="38"/>
      <c r="CM338" s="38"/>
      <c r="CN338" s="38"/>
      <c r="CO338" s="38"/>
      <c r="CP338" s="38"/>
      <c r="CQ338" s="38"/>
      <c r="CR338" s="38"/>
      <c r="CS338" s="38"/>
      <c r="CT338" s="38"/>
      <c r="CU338" s="38"/>
      <c r="CV338" s="38"/>
      <c r="CW338" s="38"/>
      <c r="CX338" s="38"/>
      <c r="CY338" s="38"/>
      <c r="CZ338" s="38"/>
      <c r="DA338" s="140"/>
      <c r="DB338" s="20"/>
    </row>
    <row r="339" spans="41:106" x14ac:dyDescent="0.25">
      <c r="AO339" s="38"/>
      <c r="AP339" s="38"/>
      <c r="AQ339" s="38"/>
      <c r="AR339" s="38"/>
      <c r="AS339" s="38"/>
      <c r="AT339" s="38"/>
      <c r="AU339" s="38"/>
      <c r="AV339" s="38"/>
      <c r="AW339" s="38"/>
      <c r="AX339" s="38"/>
      <c r="AY339" s="38"/>
      <c r="AZ339" s="38"/>
      <c r="BA339" s="38"/>
      <c r="BB339" s="38"/>
      <c r="BC339" s="38"/>
      <c r="BD339" s="38"/>
      <c r="BE339" s="38"/>
      <c r="BF339" s="38"/>
      <c r="BG339" s="38"/>
      <c r="BH339" s="38"/>
      <c r="BI339" s="38"/>
      <c r="BJ339" s="38"/>
      <c r="BK339" s="38"/>
      <c r="BL339" s="38"/>
      <c r="BM339" s="38"/>
      <c r="BN339" s="38"/>
      <c r="BO339" s="38"/>
      <c r="BP339" s="38"/>
      <c r="BQ339" s="38"/>
      <c r="BR339" s="38"/>
      <c r="BS339" s="38"/>
      <c r="BT339" s="38"/>
      <c r="BU339" s="38"/>
      <c r="BV339" s="38"/>
      <c r="BW339" s="38"/>
      <c r="BX339" s="38"/>
      <c r="BY339" s="38"/>
      <c r="BZ339" s="38"/>
      <c r="CA339" s="140">
        <f t="shared" si="73"/>
        <v>44900</v>
      </c>
      <c r="CB339" s="20" t="s">
        <v>704</v>
      </c>
      <c r="CC339" s="38"/>
      <c r="CD339" s="139">
        <f t="shared" si="75"/>
        <v>44594</v>
      </c>
      <c r="CE339" s="153" t="s">
        <v>51</v>
      </c>
      <c r="CF339" s="38"/>
      <c r="CG339" s="38"/>
      <c r="CH339" s="38"/>
      <c r="CI339" s="38"/>
      <c r="CJ339" s="39"/>
      <c r="CK339" s="40"/>
      <c r="CL339" s="38"/>
      <c r="CM339" s="38"/>
      <c r="CN339" s="38"/>
      <c r="CO339" s="38"/>
      <c r="CP339" s="38"/>
      <c r="CQ339" s="38"/>
      <c r="CR339" s="38"/>
      <c r="CS339" s="38"/>
      <c r="CT339" s="38"/>
      <c r="CU339" s="38"/>
      <c r="CV339" s="38"/>
      <c r="CW339" s="38"/>
      <c r="CX339" s="38"/>
      <c r="CY339" s="38"/>
      <c r="CZ339" s="38"/>
      <c r="DA339" s="140"/>
      <c r="DB339" s="20"/>
    </row>
    <row r="340" spans="41:106" x14ac:dyDescent="0.25">
      <c r="AO340" s="38"/>
      <c r="AP340" s="38"/>
      <c r="AQ340" s="38"/>
      <c r="AR340" s="38"/>
      <c r="AS340" s="38"/>
      <c r="AT340" s="38"/>
      <c r="AU340" s="38"/>
      <c r="AV340" s="38"/>
      <c r="AW340" s="38"/>
      <c r="AX340" s="38"/>
      <c r="AY340" s="38"/>
      <c r="AZ340" s="38"/>
      <c r="BA340" s="38"/>
      <c r="BB340" s="38"/>
      <c r="BC340" s="38"/>
      <c r="BD340" s="38"/>
      <c r="BE340" s="38"/>
      <c r="BF340" s="38"/>
      <c r="BG340" s="38"/>
      <c r="BH340" s="38"/>
      <c r="BI340" s="38"/>
      <c r="BJ340" s="38"/>
      <c r="BK340" s="38"/>
      <c r="BL340" s="38"/>
      <c r="BM340" s="38"/>
      <c r="BN340" s="38"/>
      <c r="BO340" s="38"/>
      <c r="BP340" s="38"/>
      <c r="BQ340" s="38"/>
      <c r="BR340" s="38"/>
      <c r="BS340" s="38"/>
      <c r="BT340" s="38"/>
      <c r="BU340" s="38"/>
      <c r="BV340" s="38"/>
      <c r="BW340" s="38"/>
      <c r="BX340" s="38"/>
      <c r="BY340" s="38"/>
      <c r="BZ340" s="38"/>
      <c r="CA340" s="140">
        <f t="shared" si="73"/>
        <v>44901</v>
      </c>
      <c r="CB340" s="20" t="s">
        <v>705</v>
      </c>
      <c r="CC340" s="38"/>
      <c r="CD340" s="139">
        <f t="shared" si="75"/>
        <v>44595</v>
      </c>
      <c r="CE340" s="153" t="s">
        <v>52</v>
      </c>
      <c r="CF340" s="38"/>
      <c r="CG340" s="38"/>
      <c r="CH340" s="38"/>
      <c r="CI340" s="38"/>
      <c r="CJ340" s="39"/>
      <c r="CK340" s="40"/>
      <c r="CL340" s="38"/>
      <c r="CM340" s="38"/>
      <c r="CN340" s="38"/>
      <c r="CO340" s="38"/>
      <c r="CP340" s="38"/>
      <c r="CQ340" s="38"/>
      <c r="CR340" s="38"/>
      <c r="CS340" s="38"/>
      <c r="CT340" s="38"/>
      <c r="CU340" s="38"/>
      <c r="CV340" s="38"/>
      <c r="CW340" s="38"/>
      <c r="CX340" s="38"/>
      <c r="CY340" s="38"/>
      <c r="CZ340" s="38"/>
      <c r="DA340" s="140"/>
      <c r="DB340" s="20"/>
    </row>
    <row r="341" spans="41:106" x14ac:dyDescent="0.25">
      <c r="AO341" s="38"/>
      <c r="AP341" s="38"/>
      <c r="AQ341" s="38"/>
      <c r="AR341" s="38"/>
      <c r="AS341" s="38"/>
      <c r="AT341" s="38"/>
      <c r="AU341" s="38"/>
      <c r="AV341" s="38"/>
      <c r="AW341" s="38"/>
      <c r="AX341" s="38"/>
      <c r="AY341" s="38"/>
      <c r="AZ341" s="38"/>
      <c r="BA341" s="38"/>
      <c r="BB341" s="38"/>
      <c r="BC341" s="38"/>
      <c r="BD341" s="38"/>
      <c r="BE341" s="38"/>
      <c r="BF341" s="38"/>
      <c r="BG341" s="38"/>
      <c r="BH341" s="38"/>
      <c r="BI341" s="38"/>
      <c r="BJ341" s="38"/>
      <c r="BK341" s="38"/>
      <c r="BL341" s="38"/>
      <c r="BM341" s="38"/>
      <c r="BN341" s="38"/>
      <c r="BO341" s="38"/>
      <c r="BP341" s="38"/>
      <c r="BQ341" s="38"/>
      <c r="BR341" s="38"/>
      <c r="BS341" s="38"/>
      <c r="BT341" s="38"/>
      <c r="BU341" s="38"/>
      <c r="BV341" s="38"/>
      <c r="BW341" s="38"/>
      <c r="BX341" s="38"/>
      <c r="BY341" s="38"/>
      <c r="BZ341" s="38"/>
      <c r="CA341" s="140">
        <f t="shared" si="73"/>
        <v>44902</v>
      </c>
      <c r="CB341" s="20" t="s">
        <v>706</v>
      </c>
      <c r="CC341" s="38"/>
      <c r="CD341" s="139">
        <f t="shared" si="75"/>
        <v>44596</v>
      </c>
      <c r="CE341" s="153" t="s">
        <v>53</v>
      </c>
      <c r="CF341" s="38"/>
      <c r="CG341" s="38"/>
      <c r="CH341" s="38"/>
      <c r="CI341" s="38"/>
      <c r="CJ341" s="39"/>
      <c r="CK341" s="40"/>
      <c r="CL341" s="38"/>
      <c r="CM341" s="38"/>
      <c r="CN341" s="38"/>
      <c r="CO341" s="38"/>
      <c r="CP341" s="38"/>
      <c r="CQ341" s="38"/>
      <c r="CR341" s="38"/>
      <c r="CS341" s="38"/>
      <c r="CT341" s="38"/>
      <c r="CU341" s="38"/>
      <c r="CV341" s="38"/>
      <c r="CW341" s="38"/>
      <c r="CX341" s="38"/>
      <c r="CY341" s="38"/>
      <c r="CZ341" s="38"/>
      <c r="DA341" s="140"/>
      <c r="DB341" s="20"/>
    </row>
    <row r="342" spans="41:106" x14ac:dyDescent="0.25">
      <c r="AO342" s="38"/>
      <c r="AP342" s="38"/>
      <c r="AQ342" s="38"/>
      <c r="AR342" s="38"/>
      <c r="AS342" s="38"/>
      <c r="AT342" s="38"/>
      <c r="AU342" s="38"/>
      <c r="AV342" s="38"/>
      <c r="AW342" s="38"/>
      <c r="AX342" s="38"/>
      <c r="AY342" s="38"/>
      <c r="AZ342" s="38"/>
      <c r="BA342" s="38"/>
      <c r="BB342" s="38"/>
      <c r="BC342" s="38"/>
      <c r="BD342" s="38"/>
      <c r="BE342" s="38"/>
      <c r="BF342" s="38"/>
      <c r="BG342" s="38"/>
      <c r="BH342" s="38"/>
      <c r="BI342" s="38"/>
      <c r="BJ342" s="38"/>
      <c r="BK342" s="38"/>
      <c r="BL342" s="38"/>
      <c r="BM342" s="38"/>
      <c r="BN342" s="38"/>
      <c r="BO342" s="38"/>
      <c r="BP342" s="38"/>
      <c r="BQ342" s="38"/>
      <c r="BR342" s="38"/>
      <c r="BS342" s="38"/>
      <c r="BT342" s="38"/>
      <c r="BU342" s="38"/>
      <c r="BV342" s="38"/>
      <c r="BW342" s="38"/>
      <c r="BX342" s="38"/>
      <c r="BY342" s="38"/>
      <c r="BZ342" s="38"/>
      <c r="CA342" s="140">
        <f t="shared" si="73"/>
        <v>44903</v>
      </c>
      <c r="CB342" s="20" t="s">
        <v>707</v>
      </c>
      <c r="CC342" s="38"/>
      <c r="CD342" s="139">
        <f t="shared" si="75"/>
        <v>44597</v>
      </c>
      <c r="CE342" s="153" t="s">
        <v>54</v>
      </c>
      <c r="CF342" s="38"/>
      <c r="CG342" s="38"/>
      <c r="CH342" s="38"/>
      <c r="CI342" s="38"/>
      <c r="CJ342" s="39"/>
      <c r="CK342" s="40"/>
      <c r="CL342" s="38"/>
      <c r="CM342" s="38"/>
      <c r="CN342" s="38"/>
      <c r="CO342" s="38"/>
      <c r="CP342" s="38"/>
      <c r="CQ342" s="38"/>
      <c r="CR342" s="38"/>
      <c r="CS342" s="38"/>
      <c r="CT342" s="38"/>
      <c r="CU342" s="38"/>
      <c r="CV342" s="38"/>
      <c r="CW342" s="38"/>
      <c r="CX342" s="38"/>
      <c r="CY342" s="38"/>
      <c r="CZ342" s="38"/>
      <c r="DA342" s="140"/>
      <c r="DB342" s="20"/>
    </row>
    <row r="343" spans="41:106" x14ac:dyDescent="0.25">
      <c r="AO343" s="38"/>
      <c r="AP343" s="38"/>
      <c r="AQ343" s="38"/>
      <c r="AR343" s="38"/>
      <c r="AS343" s="38"/>
      <c r="AT343" s="38"/>
      <c r="AU343" s="38"/>
      <c r="AV343" s="38"/>
      <c r="AW343" s="38"/>
      <c r="AX343" s="38"/>
      <c r="AY343" s="38"/>
      <c r="AZ343" s="38"/>
      <c r="BA343" s="38"/>
      <c r="BB343" s="38"/>
      <c r="BC343" s="38"/>
      <c r="BD343" s="38"/>
      <c r="BE343" s="38"/>
      <c r="BF343" s="38"/>
      <c r="BG343" s="38"/>
      <c r="BH343" s="38"/>
      <c r="BI343" s="38"/>
      <c r="BJ343" s="38"/>
      <c r="BK343" s="38"/>
      <c r="BL343" s="38"/>
      <c r="BM343" s="38"/>
      <c r="BN343" s="38"/>
      <c r="BO343" s="38"/>
      <c r="BP343" s="38"/>
      <c r="BQ343" s="38"/>
      <c r="BR343" s="38"/>
      <c r="BS343" s="38"/>
      <c r="BT343" s="38"/>
      <c r="BU343" s="38"/>
      <c r="BV343" s="38"/>
      <c r="BW343" s="38"/>
      <c r="BX343" s="38"/>
      <c r="BY343" s="38"/>
      <c r="BZ343" s="38"/>
      <c r="CA343" s="140">
        <f t="shared" si="73"/>
        <v>44904</v>
      </c>
      <c r="CB343" s="20" t="s">
        <v>708</v>
      </c>
      <c r="CC343" s="38"/>
      <c r="CD343" s="139">
        <f t="shared" si="75"/>
        <v>44598</v>
      </c>
      <c r="CE343" s="153" t="s">
        <v>55</v>
      </c>
      <c r="CF343" s="38"/>
      <c r="CG343" s="38"/>
      <c r="CH343" s="38"/>
      <c r="CI343" s="38"/>
      <c r="CJ343" s="39"/>
      <c r="CK343" s="40"/>
      <c r="CL343" s="38"/>
      <c r="CM343" s="38"/>
      <c r="CN343" s="38"/>
      <c r="CO343" s="38"/>
      <c r="CP343" s="38"/>
      <c r="CQ343" s="38"/>
      <c r="CR343" s="38"/>
      <c r="CS343" s="38"/>
      <c r="CT343" s="38"/>
      <c r="CU343" s="38"/>
      <c r="CV343" s="38"/>
      <c r="CW343" s="38"/>
      <c r="CX343" s="38"/>
      <c r="CY343" s="38"/>
      <c r="CZ343" s="38"/>
      <c r="DA343" s="140"/>
      <c r="DB343" s="20"/>
    </row>
    <row r="344" spans="41:106" x14ac:dyDescent="0.25">
      <c r="AO344" s="38"/>
      <c r="AP344" s="38"/>
      <c r="AQ344" s="38"/>
      <c r="AR344" s="38"/>
      <c r="AS344" s="38"/>
      <c r="AT344" s="38"/>
      <c r="AU344" s="38"/>
      <c r="AV344" s="38"/>
      <c r="AW344" s="38"/>
      <c r="AX344" s="38"/>
      <c r="AY344" s="38"/>
      <c r="AZ344" s="38"/>
      <c r="BA344" s="38"/>
      <c r="BB344" s="38"/>
      <c r="BC344" s="38"/>
      <c r="BD344" s="38"/>
      <c r="BE344" s="38"/>
      <c r="BF344" s="38"/>
      <c r="BG344" s="38"/>
      <c r="BH344" s="38"/>
      <c r="BI344" s="38"/>
      <c r="BJ344" s="38"/>
      <c r="BK344" s="38"/>
      <c r="BL344" s="38"/>
      <c r="BM344" s="38"/>
      <c r="BN344" s="38"/>
      <c r="BO344" s="38"/>
      <c r="BP344" s="38"/>
      <c r="BQ344" s="38"/>
      <c r="BR344" s="38"/>
      <c r="BS344" s="38"/>
      <c r="BT344" s="38"/>
      <c r="BU344" s="38"/>
      <c r="BV344" s="38"/>
      <c r="BW344" s="38"/>
      <c r="BX344" s="38"/>
      <c r="BY344" s="38"/>
      <c r="BZ344" s="38"/>
      <c r="CA344" s="140">
        <f t="shared" si="73"/>
        <v>44905</v>
      </c>
      <c r="CB344" s="20" t="s">
        <v>709</v>
      </c>
      <c r="CC344" s="38"/>
      <c r="CD344" s="139">
        <f t="shared" si="75"/>
        <v>44599</v>
      </c>
      <c r="CE344" s="153" t="s">
        <v>56</v>
      </c>
      <c r="CF344" s="38"/>
      <c r="CG344" s="38"/>
      <c r="CH344" s="38"/>
      <c r="CI344" s="38"/>
      <c r="CJ344" s="39"/>
      <c r="CK344" s="40"/>
      <c r="CL344" s="38"/>
      <c r="CM344" s="38"/>
      <c r="CN344" s="38"/>
      <c r="CO344" s="38"/>
      <c r="CP344" s="38"/>
      <c r="CQ344" s="38"/>
      <c r="CR344" s="38"/>
      <c r="CS344" s="38"/>
      <c r="CT344" s="38"/>
      <c r="CU344" s="38"/>
      <c r="CV344" s="38"/>
      <c r="CW344" s="38"/>
      <c r="CX344" s="38"/>
      <c r="CY344" s="38"/>
      <c r="CZ344" s="38"/>
      <c r="DA344" s="140"/>
      <c r="DB344" s="20"/>
    </row>
    <row r="345" spans="41:106" x14ac:dyDescent="0.25">
      <c r="AO345" s="38"/>
      <c r="AP345" s="38"/>
      <c r="AQ345" s="38"/>
      <c r="AR345" s="38"/>
      <c r="AS345" s="38"/>
      <c r="AT345" s="38"/>
      <c r="AU345" s="38"/>
      <c r="AV345" s="38"/>
      <c r="AW345" s="38"/>
      <c r="AX345" s="38"/>
      <c r="AY345" s="38"/>
      <c r="AZ345" s="38"/>
      <c r="BA345" s="38"/>
      <c r="BB345" s="38"/>
      <c r="BC345" s="38"/>
      <c r="BD345" s="38"/>
      <c r="BE345" s="38"/>
      <c r="BF345" s="38"/>
      <c r="BG345" s="38"/>
      <c r="BH345" s="38"/>
      <c r="BI345" s="38"/>
      <c r="BJ345" s="38"/>
      <c r="BK345" s="38"/>
      <c r="BL345" s="38"/>
      <c r="BM345" s="38"/>
      <c r="BN345" s="38"/>
      <c r="BO345" s="38"/>
      <c r="BP345" s="38"/>
      <c r="BQ345" s="38"/>
      <c r="BR345" s="38"/>
      <c r="BS345" s="38"/>
      <c r="BT345" s="38"/>
      <c r="BU345" s="38"/>
      <c r="BV345" s="38"/>
      <c r="BW345" s="38"/>
      <c r="BX345" s="38"/>
      <c r="BY345" s="38"/>
      <c r="BZ345" s="38"/>
      <c r="CA345" s="140">
        <f t="shared" si="73"/>
        <v>44906</v>
      </c>
      <c r="CB345" s="20" t="s">
        <v>710</v>
      </c>
      <c r="CC345" s="38"/>
      <c r="CD345" s="139">
        <f t="shared" si="75"/>
        <v>44600</v>
      </c>
      <c r="CE345" s="153" t="s">
        <v>57</v>
      </c>
      <c r="CF345" s="38"/>
      <c r="CG345" s="38"/>
      <c r="CH345" s="38"/>
      <c r="CI345" s="38"/>
      <c r="CJ345" s="39"/>
      <c r="CK345" s="40"/>
      <c r="CL345" s="38"/>
      <c r="CM345" s="38"/>
      <c r="CN345" s="38"/>
      <c r="CO345" s="38"/>
      <c r="CP345" s="38"/>
      <c r="CQ345" s="38"/>
      <c r="CR345" s="38"/>
      <c r="CS345" s="38"/>
      <c r="CT345" s="38"/>
      <c r="CU345" s="38"/>
      <c r="CV345" s="38"/>
      <c r="CW345" s="38"/>
      <c r="CX345" s="38"/>
      <c r="CY345" s="38"/>
      <c r="CZ345" s="38"/>
      <c r="DA345" s="140"/>
      <c r="DB345" s="20"/>
    </row>
    <row r="346" spans="41:106" x14ac:dyDescent="0.25">
      <c r="AO346" s="38"/>
      <c r="AP346" s="38"/>
      <c r="AQ346" s="38"/>
      <c r="AR346" s="38"/>
      <c r="AS346" s="38"/>
      <c r="AT346" s="38"/>
      <c r="AU346" s="38"/>
      <c r="AV346" s="38"/>
      <c r="AW346" s="38"/>
      <c r="AX346" s="38"/>
      <c r="AY346" s="38"/>
      <c r="AZ346" s="38"/>
      <c r="BA346" s="38"/>
      <c r="BB346" s="38"/>
      <c r="BC346" s="38"/>
      <c r="BD346" s="38"/>
      <c r="BE346" s="38"/>
      <c r="BF346" s="38"/>
      <c r="BG346" s="38"/>
      <c r="BH346" s="38"/>
      <c r="BI346" s="38"/>
      <c r="BJ346" s="38"/>
      <c r="BK346" s="38"/>
      <c r="BL346" s="38"/>
      <c r="BM346" s="38"/>
      <c r="BN346" s="38"/>
      <c r="BO346" s="38"/>
      <c r="BP346" s="38"/>
      <c r="BQ346" s="38"/>
      <c r="BR346" s="38"/>
      <c r="BS346" s="38"/>
      <c r="BT346" s="38"/>
      <c r="BU346" s="38"/>
      <c r="BV346" s="38"/>
      <c r="BW346" s="38"/>
      <c r="BX346" s="38"/>
      <c r="BY346" s="38"/>
      <c r="BZ346" s="38"/>
      <c r="CA346" s="140">
        <f t="shared" si="73"/>
        <v>44907</v>
      </c>
      <c r="CB346" s="20" t="s">
        <v>711</v>
      </c>
      <c r="CC346" s="38"/>
      <c r="CD346" s="139">
        <f t="shared" si="75"/>
        <v>44601</v>
      </c>
      <c r="CE346" s="153" t="s">
        <v>58</v>
      </c>
      <c r="CF346" s="38"/>
      <c r="CG346" s="38"/>
      <c r="CH346" s="38"/>
      <c r="CI346" s="38"/>
      <c r="CJ346" s="39"/>
      <c r="CK346" s="40"/>
      <c r="CL346" s="38"/>
      <c r="CM346" s="38"/>
      <c r="CN346" s="38"/>
      <c r="CO346" s="38"/>
      <c r="CP346" s="38"/>
      <c r="CQ346" s="38"/>
      <c r="CR346" s="38"/>
      <c r="CS346" s="38"/>
      <c r="CT346" s="38"/>
      <c r="CU346" s="38"/>
      <c r="CV346" s="38"/>
      <c r="CW346" s="38"/>
      <c r="CX346" s="38"/>
      <c r="CY346" s="38"/>
      <c r="CZ346" s="38"/>
      <c r="DA346" s="140"/>
      <c r="DB346" s="20"/>
    </row>
    <row r="347" spans="41:106" x14ac:dyDescent="0.25">
      <c r="AO347" s="38"/>
      <c r="AP347" s="38"/>
      <c r="AQ347" s="38"/>
      <c r="AR347" s="38"/>
      <c r="AS347" s="38"/>
      <c r="AT347" s="38"/>
      <c r="AU347" s="38"/>
      <c r="AV347" s="38"/>
      <c r="AW347" s="38"/>
      <c r="AX347" s="38"/>
      <c r="AY347" s="38"/>
      <c r="AZ347" s="38"/>
      <c r="BA347" s="38"/>
      <c r="BB347" s="38"/>
      <c r="BC347" s="38"/>
      <c r="BD347" s="38"/>
      <c r="BE347" s="38"/>
      <c r="BF347" s="38"/>
      <c r="BG347" s="38"/>
      <c r="BH347" s="38"/>
      <c r="BI347" s="38"/>
      <c r="BJ347" s="38"/>
      <c r="BK347" s="38"/>
      <c r="BL347" s="38"/>
      <c r="BM347" s="38"/>
      <c r="BN347" s="38"/>
      <c r="BO347" s="38"/>
      <c r="BP347" s="38"/>
      <c r="BQ347" s="38"/>
      <c r="BR347" s="38"/>
      <c r="BS347" s="38"/>
      <c r="BT347" s="38"/>
      <c r="BU347" s="38"/>
      <c r="BV347" s="38"/>
      <c r="BW347" s="38"/>
      <c r="BX347" s="38"/>
      <c r="BY347" s="38"/>
      <c r="BZ347" s="38"/>
      <c r="CA347" s="140">
        <f t="shared" si="73"/>
        <v>44908</v>
      </c>
      <c r="CB347" s="20" t="s">
        <v>712</v>
      </c>
      <c r="CC347" s="38"/>
      <c r="CD347" s="139">
        <f t="shared" si="75"/>
        <v>44602</v>
      </c>
      <c r="CE347" s="153" t="s">
        <v>59</v>
      </c>
      <c r="CF347" s="38"/>
      <c r="CG347" s="38"/>
      <c r="CH347" s="38"/>
      <c r="CI347" s="38"/>
      <c r="CJ347" s="39"/>
      <c r="CK347" s="40"/>
      <c r="CL347" s="38"/>
      <c r="CM347" s="38"/>
      <c r="CN347" s="38"/>
      <c r="CO347" s="38"/>
      <c r="CP347" s="38"/>
      <c r="CQ347" s="38"/>
      <c r="CR347" s="38"/>
      <c r="CS347" s="38"/>
      <c r="CT347" s="38"/>
      <c r="CU347" s="38"/>
      <c r="CV347" s="38"/>
      <c r="CW347" s="38"/>
      <c r="CX347" s="38"/>
      <c r="CY347" s="38"/>
      <c r="CZ347" s="38"/>
      <c r="DA347" s="140"/>
      <c r="DB347" s="20"/>
    </row>
    <row r="348" spans="41:106" x14ac:dyDescent="0.25">
      <c r="AO348" s="38"/>
      <c r="AP348" s="38"/>
      <c r="AQ348" s="38"/>
      <c r="AR348" s="38"/>
      <c r="AS348" s="38"/>
      <c r="AT348" s="38"/>
      <c r="AU348" s="38"/>
      <c r="AV348" s="38"/>
      <c r="AW348" s="38"/>
      <c r="AX348" s="38"/>
      <c r="AY348" s="38"/>
      <c r="AZ348" s="38"/>
      <c r="BA348" s="38"/>
      <c r="BB348" s="38"/>
      <c r="BC348" s="38"/>
      <c r="BD348" s="38"/>
      <c r="BE348" s="38"/>
      <c r="BF348" s="38"/>
      <c r="BG348" s="38"/>
      <c r="BH348" s="38"/>
      <c r="BI348" s="38"/>
      <c r="BJ348" s="38"/>
      <c r="BK348" s="38"/>
      <c r="BL348" s="38"/>
      <c r="BM348" s="38"/>
      <c r="BN348" s="38"/>
      <c r="BO348" s="38"/>
      <c r="BP348" s="38"/>
      <c r="BQ348" s="38"/>
      <c r="BR348" s="38"/>
      <c r="BS348" s="38"/>
      <c r="BT348" s="38"/>
      <c r="BU348" s="38"/>
      <c r="BV348" s="38"/>
      <c r="BW348" s="38"/>
      <c r="BX348" s="38"/>
      <c r="BY348" s="38"/>
      <c r="BZ348" s="38"/>
      <c r="CA348" s="140">
        <f t="shared" si="73"/>
        <v>44909</v>
      </c>
      <c r="CB348" s="20" t="s">
        <v>713</v>
      </c>
      <c r="CC348" s="38"/>
      <c r="CD348" s="139">
        <f t="shared" si="75"/>
        <v>44603</v>
      </c>
      <c r="CE348" s="153" t="s">
        <v>60</v>
      </c>
      <c r="CF348" s="38"/>
      <c r="CG348" s="38"/>
      <c r="CH348" s="38"/>
      <c r="CI348" s="38"/>
      <c r="CJ348" s="39"/>
      <c r="CK348" s="40"/>
      <c r="CL348" s="38"/>
      <c r="CM348" s="38"/>
      <c r="CN348" s="38"/>
      <c r="CO348" s="38"/>
      <c r="CP348" s="38"/>
      <c r="CQ348" s="38"/>
      <c r="CR348" s="38"/>
      <c r="CS348" s="38"/>
      <c r="CT348" s="38"/>
      <c r="CU348" s="38"/>
      <c r="CV348" s="38"/>
      <c r="CW348" s="38"/>
      <c r="CX348" s="38"/>
      <c r="CY348" s="38"/>
      <c r="CZ348" s="38"/>
      <c r="DA348" s="140"/>
      <c r="DB348" s="20"/>
    </row>
    <row r="349" spans="41:106" x14ac:dyDescent="0.25">
      <c r="AO349" s="38"/>
      <c r="AP349" s="38"/>
      <c r="AQ349" s="38"/>
      <c r="AR349" s="38"/>
      <c r="AS349" s="38"/>
      <c r="AT349" s="38"/>
      <c r="AU349" s="38"/>
      <c r="AV349" s="38"/>
      <c r="AW349" s="38"/>
      <c r="AX349" s="38"/>
      <c r="AY349" s="38"/>
      <c r="AZ349" s="38"/>
      <c r="BA349" s="38"/>
      <c r="BB349" s="38"/>
      <c r="BC349" s="38"/>
      <c r="BD349" s="38"/>
      <c r="BE349" s="38"/>
      <c r="BF349" s="38"/>
      <c r="BG349" s="38"/>
      <c r="BH349" s="38"/>
      <c r="BI349" s="38"/>
      <c r="BJ349" s="38"/>
      <c r="BK349" s="38"/>
      <c r="BL349" s="38"/>
      <c r="BM349" s="38"/>
      <c r="BN349" s="38"/>
      <c r="BO349" s="38"/>
      <c r="BP349" s="38"/>
      <c r="BQ349" s="38"/>
      <c r="BR349" s="38"/>
      <c r="BS349" s="38"/>
      <c r="BT349" s="38"/>
      <c r="BU349" s="38"/>
      <c r="BV349" s="38"/>
      <c r="BW349" s="38"/>
      <c r="BX349" s="38"/>
      <c r="BY349" s="38"/>
      <c r="BZ349" s="38"/>
      <c r="CA349" s="140">
        <f t="shared" si="73"/>
        <v>44910</v>
      </c>
      <c r="CB349" s="20" t="s">
        <v>714</v>
      </c>
      <c r="CC349" s="38"/>
      <c r="CD349" s="139">
        <f t="shared" si="75"/>
        <v>44604</v>
      </c>
      <c r="CE349" s="153" t="s">
        <v>61</v>
      </c>
      <c r="CF349" s="38"/>
      <c r="CG349" s="38"/>
      <c r="CH349" s="38"/>
      <c r="CI349" s="38"/>
      <c r="CJ349" s="39"/>
      <c r="CK349" s="40"/>
      <c r="CL349" s="38"/>
      <c r="CM349" s="38"/>
      <c r="CN349" s="38"/>
      <c r="CO349" s="38"/>
      <c r="CP349" s="38"/>
      <c r="CQ349" s="38"/>
      <c r="CR349" s="38"/>
      <c r="CS349" s="38"/>
      <c r="CT349" s="38"/>
      <c r="CU349" s="38"/>
      <c r="CV349" s="38"/>
      <c r="CW349" s="38"/>
      <c r="CX349" s="38"/>
      <c r="CY349" s="38"/>
      <c r="CZ349" s="38"/>
      <c r="DA349" s="140"/>
      <c r="DB349" s="20"/>
    </row>
    <row r="350" spans="41:106" x14ac:dyDescent="0.25">
      <c r="AO350" s="38"/>
      <c r="AP350" s="38"/>
      <c r="AQ350" s="38"/>
      <c r="AR350" s="38"/>
      <c r="AS350" s="38"/>
      <c r="AT350" s="38"/>
      <c r="AU350" s="38"/>
      <c r="AV350" s="38"/>
      <c r="AW350" s="38"/>
      <c r="AX350" s="38"/>
      <c r="AY350" s="38"/>
      <c r="AZ350" s="38"/>
      <c r="BA350" s="38"/>
      <c r="BB350" s="38"/>
      <c r="BC350" s="38"/>
      <c r="BD350" s="38"/>
      <c r="BE350" s="38"/>
      <c r="BF350" s="38"/>
      <c r="BG350" s="38"/>
      <c r="BH350" s="38"/>
      <c r="BI350" s="38"/>
      <c r="BJ350" s="38"/>
      <c r="BK350" s="38"/>
      <c r="BL350" s="38"/>
      <c r="BM350" s="38"/>
      <c r="BN350" s="38"/>
      <c r="BO350" s="38"/>
      <c r="BP350" s="38"/>
      <c r="BQ350" s="38"/>
      <c r="BR350" s="38"/>
      <c r="BS350" s="38"/>
      <c r="BT350" s="38"/>
      <c r="BU350" s="38"/>
      <c r="BV350" s="38"/>
      <c r="BW350" s="38"/>
      <c r="BX350" s="38"/>
      <c r="BY350" s="38"/>
      <c r="BZ350" s="38"/>
      <c r="CA350" s="140">
        <f t="shared" si="73"/>
        <v>44911</v>
      </c>
      <c r="CB350" s="20" t="s">
        <v>788</v>
      </c>
      <c r="CC350" s="38"/>
      <c r="CD350" s="139">
        <f t="shared" si="75"/>
        <v>44605</v>
      </c>
      <c r="CE350" s="153" t="s">
        <v>62</v>
      </c>
      <c r="CF350" s="38"/>
      <c r="CG350" s="38"/>
      <c r="CH350" s="38"/>
      <c r="CI350" s="38"/>
      <c r="CJ350" s="39"/>
      <c r="CK350" s="40"/>
      <c r="CL350" s="38"/>
      <c r="CM350" s="38"/>
      <c r="CN350" s="38"/>
      <c r="CO350" s="38"/>
      <c r="CP350" s="38"/>
      <c r="CQ350" s="38"/>
      <c r="CR350" s="38"/>
      <c r="CS350" s="38"/>
      <c r="CT350" s="38"/>
      <c r="CU350" s="38"/>
      <c r="CV350" s="38"/>
      <c r="CW350" s="38"/>
      <c r="CX350" s="38"/>
      <c r="CY350" s="38"/>
      <c r="CZ350" s="38"/>
      <c r="DA350" s="140"/>
      <c r="DB350" s="20"/>
    </row>
    <row r="351" spans="41:106" x14ac:dyDescent="0.25">
      <c r="AO351" s="38"/>
      <c r="AP351" s="38"/>
      <c r="AQ351" s="38"/>
      <c r="AR351" s="38"/>
      <c r="AS351" s="38"/>
      <c r="AT351" s="38"/>
      <c r="AU351" s="38"/>
      <c r="AV351" s="38"/>
      <c r="AW351" s="38"/>
      <c r="AX351" s="38"/>
      <c r="AY351" s="38"/>
      <c r="AZ351" s="38"/>
      <c r="BA351" s="38"/>
      <c r="BB351" s="38"/>
      <c r="BC351" s="38"/>
      <c r="BD351" s="38"/>
      <c r="BE351" s="38"/>
      <c r="BF351" s="38"/>
      <c r="BG351" s="38"/>
      <c r="BH351" s="38"/>
      <c r="BI351" s="38"/>
      <c r="BJ351" s="38"/>
      <c r="BK351" s="38"/>
      <c r="BL351" s="38"/>
      <c r="BM351" s="38"/>
      <c r="BN351" s="38"/>
      <c r="BO351" s="38"/>
      <c r="BP351" s="38"/>
      <c r="BQ351" s="38"/>
      <c r="BR351" s="38"/>
      <c r="BS351" s="38"/>
      <c r="BT351" s="38"/>
      <c r="BU351" s="38"/>
      <c r="BV351" s="38"/>
      <c r="BW351" s="38"/>
      <c r="BX351" s="38"/>
      <c r="BY351" s="38"/>
      <c r="BZ351" s="38"/>
      <c r="CA351" s="140">
        <f t="shared" si="73"/>
        <v>44912</v>
      </c>
      <c r="CB351" s="20" t="s">
        <v>715</v>
      </c>
      <c r="CC351" s="38"/>
      <c r="CD351" s="139">
        <f t="shared" si="75"/>
        <v>44606</v>
      </c>
      <c r="CE351" s="153" t="s">
        <v>63</v>
      </c>
      <c r="CF351" s="38"/>
      <c r="CG351" s="38"/>
      <c r="CH351" s="38"/>
      <c r="CI351" s="38"/>
      <c r="CJ351" s="39"/>
      <c r="CK351" s="40"/>
      <c r="CL351" s="38"/>
      <c r="CM351" s="38"/>
      <c r="CN351" s="38"/>
      <c r="CO351" s="38"/>
      <c r="CP351" s="38"/>
      <c r="CQ351" s="38"/>
      <c r="CR351" s="38"/>
      <c r="CS351" s="38"/>
      <c r="CT351" s="38"/>
      <c r="CU351" s="38"/>
      <c r="CV351" s="38"/>
      <c r="CW351" s="38"/>
      <c r="CX351" s="38"/>
      <c r="CY351" s="38"/>
      <c r="CZ351" s="38"/>
      <c r="DA351" s="140"/>
      <c r="DB351" s="20"/>
    </row>
    <row r="352" spans="41:106" x14ac:dyDescent="0.25">
      <c r="AO352" s="38"/>
      <c r="AP352" s="38"/>
      <c r="AQ352" s="38"/>
      <c r="AR352" s="38"/>
      <c r="AS352" s="38"/>
      <c r="AT352" s="38"/>
      <c r="AU352" s="38"/>
      <c r="AV352" s="38"/>
      <c r="AW352" s="38"/>
      <c r="AX352" s="38"/>
      <c r="AY352" s="38"/>
      <c r="AZ352" s="38"/>
      <c r="BA352" s="38"/>
      <c r="BB352" s="38"/>
      <c r="BC352" s="38"/>
      <c r="BD352" s="38"/>
      <c r="BE352" s="38"/>
      <c r="BF352" s="38"/>
      <c r="BG352" s="38"/>
      <c r="BH352" s="38"/>
      <c r="BI352" s="38"/>
      <c r="BJ352" s="38"/>
      <c r="BK352" s="38"/>
      <c r="BL352" s="38"/>
      <c r="BM352" s="38"/>
      <c r="BN352" s="38"/>
      <c r="BO352" s="38"/>
      <c r="BP352" s="38"/>
      <c r="BQ352" s="38"/>
      <c r="BR352" s="38"/>
      <c r="BS352" s="38"/>
      <c r="BT352" s="38"/>
      <c r="BU352" s="38"/>
      <c r="BV352" s="38"/>
      <c r="BW352" s="38"/>
      <c r="BX352" s="38"/>
      <c r="BY352" s="38"/>
      <c r="BZ352" s="38"/>
      <c r="CA352" s="140">
        <f t="shared" si="73"/>
        <v>44913</v>
      </c>
      <c r="CB352" s="20" t="s">
        <v>716</v>
      </c>
      <c r="CC352" s="38"/>
      <c r="CD352" s="139">
        <f t="shared" si="75"/>
        <v>44607</v>
      </c>
      <c r="CE352" s="153" t="s">
        <v>64</v>
      </c>
      <c r="CF352" s="38"/>
      <c r="CG352" s="38"/>
      <c r="CH352" s="38"/>
      <c r="CI352" s="38"/>
      <c r="CJ352" s="39"/>
      <c r="CK352" s="40"/>
      <c r="CL352" s="38"/>
      <c r="CM352" s="38"/>
      <c r="CN352" s="38"/>
      <c r="CO352" s="38"/>
      <c r="CP352" s="38"/>
      <c r="CQ352" s="38"/>
      <c r="CR352" s="38"/>
      <c r="CS352" s="38"/>
      <c r="CT352" s="38"/>
      <c r="CU352" s="38"/>
      <c r="CV352" s="38"/>
      <c r="CW352" s="38"/>
      <c r="CX352" s="38"/>
      <c r="CY352" s="38"/>
      <c r="CZ352" s="38"/>
      <c r="DA352" s="140"/>
      <c r="DB352" s="20"/>
    </row>
    <row r="353" spans="41:106" x14ac:dyDescent="0.25">
      <c r="AO353" s="38"/>
      <c r="AP353" s="38"/>
      <c r="AQ353" s="38"/>
      <c r="AR353" s="38"/>
      <c r="AS353" s="38"/>
      <c r="AT353" s="38"/>
      <c r="AU353" s="38"/>
      <c r="AV353" s="38"/>
      <c r="AW353" s="38"/>
      <c r="AX353" s="38"/>
      <c r="AY353" s="38"/>
      <c r="AZ353" s="38"/>
      <c r="BA353" s="38"/>
      <c r="BB353" s="38"/>
      <c r="BC353" s="38"/>
      <c r="BD353" s="38"/>
      <c r="BE353" s="38"/>
      <c r="BF353" s="38"/>
      <c r="BG353" s="38"/>
      <c r="BH353" s="38"/>
      <c r="BI353" s="38"/>
      <c r="BJ353" s="38"/>
      <c r="BK353" s="38"/>
      <c r="BL353" s="38"/>
      <c r="BM353" s="38"/>
      <c r="BN353" s="38"/>
      <c r="BO353" s="38"/>
      <c r="BP353" s="38"/>
      <c r="BQ353" s="38"/>
      <c r="BR353" s="38"/>
      <c r="BS353" s="38"/>
      <c r="BT353" s="38"/>
      <c r="BU353" s="38"/>
      <c r="BV353" s="38"/>
      <c r="BW353" s="38"/>
      <c r="BX353" s="38"/>
      <c r="BY353" s="38"/>
      <c r="BZ353" s="38"/>
      <c r="CA353" s="140">
        <f t="shared" si="73"/>
        <v>44914</v>
      </c>
      <c r="CB353" s="20" t="s">
        <v>717</v>
      </c>
      <c r="CC353" s="38"/>
      <c r="CD353" s="139">
        <f t="shared" si="75"/>
        <v>44608</v>
      </c>
      <c r="CE353" s="153" t="s">
        <v>65</v>
      </c>
      <c r="CF353" s="38"/>
      <c r="CG353" s="38"/>
      <c r="CH353" s="38"/>
      <c r="CI353" s="38"/>
      <c r="CJ353" s="39"/>
      <c r="CK353" s="40"/>
      <c r="CL353" s="38"/>
      <c r="CM353" s="38"/>
      <c r="CN353" s="38"/>
      <c r="CO353" s="38"/>
      <c r="CP353" s="38"/>
      <c r="CQ353" s="38"/>
      <c r="CR353" s="38"/>
      <c r="CS353" s="38"/>
      <c r="CT353" s="38"/>
      <c r="CU353" s="38"/>
      <c r="CV353" s="38"/>
      <c r="CW353" s="38"/>
      <c r="CX353" s="38"/>
      <c r="CY353" s="38"/>
      <c r="CZ353" s="38"/>
      <c r="DA353" s="140"/>
      <c r="DB353" s="20"/>
    </row>
    <row r="354" spans="41:106" x14ac:dyDescent="0.25">
      <c r="AO354" s="38"/>
      <c r="AP354" s="38"/>
      <c r="AQ354" s="38"/>
      <c r="AR354" s="38"/>
      <c r="AS354" s="38"/>
      <c r="AT354" s="38"/>
      <c r="AU354" s="38"/>
      <c r="AV354" s="38"/>
      <c r="AW354" s="38"/>
      <c r="AX354" s="38"/>
      <c r="AY354" s="38"/>
      <c r="AZ354" s="38"/>
      <c r="BA354" s="38"/>
      <c r="BB354" s="38"/>
      <c r="BC354" s="38"/>
      <c r="BD354" s="38"/>
      <c r="BE354" s="38"/>
      <c r="BF354" s="38"/>
      <c r="BG354" s="38"/>
      <c r="BH354" s="38"/>
      <c r="BI354" s="38"/>
      <c r="BJ354" s="38"/>
      <c r="BK354" s="38"/>
      <c r="BL354" s="38"/>
      <c r="BM354" s="38"/>
      <c r="BN354" s="38"/>
      <c r="BO354" s="38"/>
      <c r="BP354" s="38"/>
      <c r="BQ354" s="38"/>
      <c r="BR354" s="38"/>
      <c r="BS354" s="38"/>
      <c r="BT354" s="38"/>
      <c r="BU354" s="38"/>
      <c r="BV354" s="38"/>
      <c r="BW354" s="38"/>
      <c r="BX354" s="38"/>
      <c r="BY354" s="38"/>
      <c r="BZ354" s="38"/>
      <c r="CA354" s="140">
        <f t="shared" si="73"/>
        <v>44915</v>
      </c>
      <c r="CB354" s="20" t="s">
        <v>698</v>
      </c>
      <c r="CC354" s="38"/>
      <c r="CD354" s="139">
        <f t="shared" si="75"/>
        <v>44609</v>
      </c>
      <c r="CE354" s="153" t="s">
        <v>66</v>
      </c>
      <c r="CF354" s="38"/>
      <c r="CG354" s="38"/>
      <c r="CH354" s="38"/>
      <c r="CI354" s="38"/>
      <c r="CJ354" s="39"/>
      <c r="CK354" s="40"/>
      <c r="CL354" s="38"/>
      <c r="CM354" s="38"/>
      <c r="CN354" s="38"/>
      <c r="CO354" s="38"/>
      <c r="CP354" s="38"/>
      <c r="CQ354" s="38"/>
      <c r="CR354" s="38"/>
      <c r="CS354" s="38"/>
      <c r="CT354" s="38"/>
      <c r="CU354" s="38"/>
      <c r="CV354" s="38"/>
      <c r="CW354" s="38"/>
      <c r="CX354" s="38"/>
      <c r="CY354" s="38"/>
      <c r="CZ354" s="38"/>
      <c r="DA354" s="140"/>
      <c r="DB354" s="20"/>
    </row>
    <row r="355" spans="41:106" x14ac:dyDescent="0.25">
      <c r="AO355" s="38"/>
      <c r="AP355" s="38"/>
      <c r="AQ355" s="38"/>
      <c r="AR355" s="38"/>
      <c r="AS355" s="38"/>
      <c r="AT355" s="38"/>
      <c r="AU355" s="38"/>
      <c r="AV355" s="38"/>
      <c r="AW355" s="38"/>
      <c r="AX355" s="38"/>
      <c r="AY355" s="38"/>
      <c r="AZ355" s="38"/>
      <c r="BA355" s="38"/>
      <c r="BB355" s="38"/>
      <c r="BC355" s="38"/>
      <c r="BD355" s="38"/>
      <c r="BE355" s="38"/>
      <c r="BF355" s="38"/>
      <c r="BG355" s="38"/>
      <c r="BH355" s="38"/>
      <c r="BI355" s="38"/>
      <c r="BJ355" s="38"/>
      <c r="BK355" s="38"/>
      <c r="BL355" s="38"/>
      <c r="BM355" s="38"/>
      <c r="BN355" s="38"/>
      <c r="BO355" s="38"/>
      <c r="BP355" s="38"/>
      <c r="BQ355" s="38"/>
      <c r="BR355" s="38"/>
      <c r="BS355" s="38"/>
      <c r="BT355" s="38"/>
      <c r="BU355" s="38"/>
      <c r="BV355" s="38"/>
      <c r="BW355" s="38"/>
      <c r="BX355" s="38"/>
      <c r="BY355" s="38"/>
      <c r="BZ355" s="38"/>
      <c r="CA355" s="140">
        <f t="shared" si="73"/>
        <v>44916</v>
      </c>
      <c r="CB355" s="20" t="s">
        <v>718</v>
      </c>
      <c r="CC355" s="38"/>
      <c r="CD355" s="139">
        <f t="shared" si="75"/>
        <v>44610</v>
      </c>
      <c r="CE355" s="153" t="s">
        <v>67</v>
      </c>
      <c r="CF355" s="38"/>
      <c r="CG355" s="38"/>
      <c r="CH355" s="38"/>
      <c r="CI355" s="38"/>
      <c r="CJ355" s="39"/>
      <c r="CK355" s="40"/>
      <c r="CL355" s="38"/>
      <c r="CM355" s="38"/>
      <c r="CN355" s="38"/>
      <c r="CO355" s="38"/>
      <c r="CP355" s="38"/>
      <c r="CQ355" s="38"/>
      <c r="CR355" s="38"/>
      <c r="CS355" s="38"/>
      <c r="CT355" s="38"/>
      <c r="CU355" s="38"/>
      <c r="CV355" s="38"/>
      <c r="CW355" s="38"/>
      <c r="CX355" s="38"/>
      <c r="CY355" s="38"/>
      <c r="CZ355" s="38"/>
      <c r="DA355" s="140"/>
      <c r="DB355" s="20"/>
    </row>
    <row r="356" spans="41:106" x14ac:dyDescent="0.25">
      <c r="AO356" s="38"/>
      <c r="AP356" s="38"/>
      <c r="AQ356" s="38"/>
      <c r="AR356" s="38"/>
      <c r="AS356" s="38"/>
      <c r="AT356" s="38"/>
      <c r="AU356" s="38"/>
      <c r="AV356" s="38"/>
      <c r="AW356" s="38"/>
      <c r="AX356" s="38"/>
      <c r="AY356" s="38"/>
      <c r="AZ356" s="38"/>
      <c r="BA356" s="38"/>
      <c r="BB356" s="38"/>
      <c r="BC356" s="38"/>
      <c r="BD356" s="38"/>
      <c r="BE356" s="38"/>
      <c r="BF356" s="38"/>
      <c r="BG356" s="38"/>
      <c r="BH356" s="38"/>
      <c r="BI356" s="38"/>
      <c r="BJ356" s="38"/>
      <c r="BK356" s="38"/>
      <c r="BL356" s="38"/>
      <c r="BM356" s="38"/>
      <c r="BN356" s="38"/>
      <c r="BO356" s="38"/>
      <c r="BP356" s="38"/>
      <c r="BQ356" s="38"/>
      <c r="BR356" s="38"/>
      <c r="BS356" s="38"/>
      <c r="BT356" s="38"/>
      <c r="BU356" s="38"/>
      <c r="BV356" s="38"/>
      <c r="BW356" s="38"/>
      <c r="BX356" s="38"/>
      <c r="BY356" s="38"/>
      <c r="BZ356" s="38"/>
      <c r="CA356" s="140">
        <f t="shared" si="73"/>
        <v>44917</v>
      </c>
      <c r="CB356" s="20" t="s">
        <v>719</v>
      </c>
      <c r="CC356" s="38"/>
      <c r="CD356" s="139">
        <f t="shared" si="75"/>
        <v>44611</v>
      </c>
      <c r="CE356" s="153" t="s">
        <v>68</v>
      </c>
      <c r="CF356" s="38"/>
      <c r="CG356" s="38"/>
      <c r="CH356" s="38"/>
      <c r="CI356" s="38"/>
      <c r="CJ356" s="39"/>
      <c r="CK356" s="40"/>
      <c r="CL356" s="38"/>
      <c r="CM356" s="38"/>
      <c r="CN356" s="38"/>
      <c r="CO356" s="38"/>
      <c r="CP356" s="38"/>
      <c r="CQ356" s="38"/>
      <c r="CR356" s="38"/>
      <c r="CS356" s="38"/>
      <c r="CT356" s="38"/>
      <c r="CU356" s="38"/>
      <c r="CV356" s="38"/>
      <c r="CW356" s="38"/>
      <c r="CX356" s="38"/>
      <c r="CY356" s="38"/>
      <c r="CZ356" s="38"/>
      <c r="DA356" s="140"/>
      <c r="DB356" s="20"/>
    </row>
    <row r="357" spans="41:106" x14ac:dyDescent="0.25">
      <c r="AO357" s="38"/>
      <c r="AP357" s="38"/>
      <c r="AQ357" s="38"/>
      <c r="AR357" s="38"/>
      <c r="AS357" s="38"/>
      <c r="AT357" s="38"/>
      <c r="AU357" s="38"/>
      <c r="AV357" s="38"/>
      <c r="AW357" s="38"/>
      <c r="AX357" s="38"/>
      <c r="AY357" s="38"/>
      <c r="AZ357" s="38"/>
      <c r="BA357" s="38"/>
      <c r="BB357" s="38"/>
      <c r="BC357" s="38"/>
      <c r="BD357" s="38"/>
      <c r="BE357" s="38"/>
      <c r="BF357" s="38"/>
      <c r="BG357" s="38"/>
      <c r="BH357" s="38"/>
      <c r="BI357" s="38"/>
      <c r="BJ357" s="38"/>
      <c r="BK357" s="38"/>
      <c r="BL357" s="38"/>
      <c r="BM357" s="38"/>
      <c r="BN357" s="38"/>
      <c r="BO357" s="38"/>
      <c r="BP357" s="38"/>
      <c r="BQ357" s="38"/>
      <c r="BR357" s="38"/>
      <c r="BS357" s="38"/>
      <c r="BT357" s="38"/>
      <c r="BU357" s="38"/>
      <c r="BV357" s="38"/>
      <c r="BW357" s="38"/>
      <c r="BX357" s="38"/>
      <c r="BY357" s="38"/>
      <c r="BZ357" s="38"/>
      <c r="CA357" s="140">
        <f t="shared" si="73"/>
        <v>44918</v>
      </c>
      <c r="CB357" s="20" t="s">
        <v>720</v>
      </c>
      <c r="CC357" s="38"/>
      <c r="CD357" s="139">
        <f t="shared" si="75"/>
        <v>44612</v>
      </c>
      <c r="CE357" s="153" t="s">
        <v>69</v>
      </c>
      <c r="CF357" s="38"/>
      <c r="CG357" s="38"/>
      <c r="CH357" s="38"/>
      <c r="CI357" s="38"/>
      <c r="CJ357" s="39"/>
      <c r="CK357" s="40"/>
      <c r="CL357" s="38"/>
      <c r="CM357" s="38"/>
      <c r="CN357" s="38"/>
      <c r="CO357" s="38"/>
      <c r="CP357" s="38"/>
      <c r="CQ357" s="38"/>
      <c r="CR357" s="38"/>
      <c r="CS357" s="38"/>
      <c r="CT357" s="38"/>
      <c r="CU357" s="38"/>
      <c r="CV357" s="38"/>
      <c r="CW357" s="38"/>
      <c r="CX357" s="38"/>
      <c r="CY357" s="38"/>
      <c r="CZ357" s="38"/>
      <c r="DA357" s="140"/>
      <c r="DB357" s="20"/>
    </row>
    <row r="358" spans="41:106" x14ac:dyDescent="0.25">
      <c r="AO358" s="38"/>
      <c r="AP358" s="38"/>
      <c r="AQ358" s="38"/>
      <c r="AR358" s="38"/>
      <c r="AS358" s="38"/>
      <c r="AT358" s="38"/>
      <c r="AU358" s="38"/>
      <c r="AV358" s="38"/>
      <c r="AW358" s="38"/>
      <c r="AX358" s="38"/>
      <c r="AY358" s="38"/>
      <c r="AZ358" s="38"/>
      <c r="BA358" s="38"/>
      <c r="BB358" s="38"/>
      <c r="BC358" s="38"/>
      <c r="BD358" s="38"/>
      <c r="BE358" s="38"/>
      <c r="BF358" s="38"/>
      <c r="BG358" s="38"/>
      <c r="BH358" s="38"/>
      <c r="BI358" s="38"/>
      <c r="BJ358" s="38"/>
      <c r="BK358" s="38"/>
      <c r="BL358" s="38"/>
      <c r="BM358" s="38"/>
      <c r="BN358" s="38"/>
      <c r="BO358" s="38"/>
      <c r="BP358" s="38"/>
      <c r="BQ358" s="38"/>
      <c r="BR358" s="38"/>
      <c r="BS358" s="38"/>
      <c r="BT358" s="38"/>
      <c r="BU358" s="38"/>
      <c r="BV358" s="38"/>
      <c r="BW358" s="38"/>
      <c r="BX358" s="38"/>
      <c r="BY358" s="38"/>
      <c r="BZ358" s="38"/>
      <c r="CA358" s="140">
        <f t="shared" si="73"/>
        <v>44919</v>
      </c>
      <c r="CB358" s="20" t="s">
        <v>721</v>
      </c>
      <c r="CC358" s="38"/>
      <c r="CD358" s="139">
        <f t="shared" si="75"/>
        <v>44613</v>
      </c>
      <c r="CE358" s="153" t="s">
        <v>70</v>
      </c>
      <c r="CF358" s="38"/>
      <c r="CG358" s="38"/>
      <c r="CH358" s="38"/>
      <c r="CI358" s="38"/>
      <c r="CJ358" s="39"/>
      <c r="CK358" s="40"/>
      <c r="CL358" s="38"/>
      <c r="CM358" s="38"/>
      <c r="CN358" s="38"/>
      <c r="CO358" s="38"/>
      <c r="CP358" s="38"/>
      <c r="CQ358" s="38"/>
      <c r="CR358" s="38"/>
      <c r="CS358" s="38"/>
      <c r="CT358" s="38"/>
      <c r="CU358" s="38"/>
      <c r="CV358" s="38"/>
      <c r="CW358" s="38"/>
      <c r="CX358" s="38"/>
      <c r="CY358" s="38"/>
      <c r="CZ358" s="38"/>
      <c r="DA358" s="140"/>
      <c r="DB358" s="20"/>
    </row>
    <row r="359" spans="41:106" x14ac:dyDescent="0.25">
      <c r="AO359" s="38"/>
      <c r="AP359" s="38"/>
      <c r="AQ359" s="38"/>
      <c r="AR359" s="38"/>
      <c r="AS359" s="38"/>
      <c r="AT359" s="38"/>
      <c r="AU359" s="38"/>
      <c r="AV359" s="38"/>
      <c r="AW359" s="38"/>
      <c r="AX359" s="38"/>
      <c r="AY359" s="38"/>
      <c r="AZ359" s="38"/>
      <c r="BA359" s="38"/>
      <c r="BB359" s="38"/>
      <c r="BC359" s="38"/>
      <c r="BD359" s="38"/>
      <c r="BE359" s="38"/>
      <c r="BF359" s="38"/>
      <c r="BG359" s="38"/>
      <c r="BH359" s="38"/>
      <c r="BI359" s="38"/>
      <c r="BJ359" s="38"/>
      <c r="BK359" s="38"/>
      <c r="BL359" s="38"/>
      <c r="BM359" s="38"/>
      <c r="BN359" s="38"/>
      <c r="BO359" s="38"/>
      <c r="BP359" s="38"/>
      <c r="BQ359" s="38"/>
      <c r="BR359" s="38"/>
      <c r="BS359" s="38"/>
      <c r="BT359" s="38"/>
      <c r="BU359" s="38"/>
      <c r="BV359" s="38"/>
      <c r="BW359" s="38"/>
      <c r="BX359" s="38"/>
      <c r="BY359" s="38"/>
      <c r="BZ359" s="38"/>
      <c r="CA359" s="140">
        <f t="shared" si="73"/>
        <v>44920</v>
      </c>
      <c r="CB359" s="20" t="s">
        <v>722</v>
      </c>
      <c r="CC359" s="38"/>
      <c r="CD359" s="139">
        <f t="shared" si="75"/>
        <v>44614</v>
      </c>
      <c r="CE359" s="153" t="s">
        <v>71</v>
      </c>
      <c r="CF359" s="38"/>
      <c r="CG359" s="38"/>
      <c r="CH359" s="38"/>
      <c r="CI359" s="38"/>
      <c r="CJ359" s="39"/>
      <c r="CK359" s="40"/>
      <c r="CL359" s="38"/>
      <c r="CM359" s="38"/>
      <c r="CN359" s="38"/>
      <c r="CO359" s="38"/>
      <c r="CP359" s="38"/>
      <c r="CQ359" s="38"/>
      <c r="CR359" s="38"/>
      <c r="CS359" s="38"/>
      <c r="CT359" s="38"/>
      <c r="CU359" s="38"/>
      <c r="CV359" s="38"/>
      <c r="CW359" s="38"/>
      <c r="CX359" s="38"/>
      <c r="CY359" s="38"/>
      <c r="CZ359" s="38"/>
      <c r="DA359" s="140"/>
      <c r="DB359" s="20"/>
    </row>
    <row r="360" spans="41:106" x14ac:dyDescent="0.25">
      <c r="AO360" s="38"/>
      <c r="AP360" s="38"/>
      <c r="AQ360" s="38"/>
      <c r="AR360" s="38"/>
      <c r="AS360" s="38"/>
      <c r="AT360" s="38"/>
      <c r="AU360" s="38"/>
      <c r="AV360" s="38"/>
      <c r="AW360" s="38"/>
      <c r="AX360" s="38"/>
      <c r="AY360" s="38"/>
      <c r="AZ360" s="38"/>
      <c r="BA360" s="38"/>
      <c r="BB360" s="38"/>
      <c r="BC360" s="38"/>
      <c r="BD360" s="38"/>
      <c r="BE360" s="38"/>
      <c r="BF360" s="38"/>
      <c r="BG360" s="38"/>
      <c r="BH360" s="38"/>
      <c r="BI360" s="38"/>
      <c r="BJ360" s="38"/>
      <c r="BK360" s="38"/>
      <c r="BL360" s="38"/>
      <c r="BM360" s="38"/>
      <c r="BN360" s="38"/>
      <c r="BO360" s="38"/>
      <c r="BP360" s="38"/>
      <c r="BQ360" s="38"/>
      <c r="BR360" s="38"/>
      <c r="BS360" s="38"/>
      <c r="BT360" s="38"/>
      <c r="BU360" s="38"/>
      <c r="BV360" s="38"/>
      <c r="BW360" s="38"/>
      <c r="BX360" s="38"/>
      <c r="BY360" s="38"/>
      <c r="BZ360" s="38"/>
      <c r="CA360" s="140">
        <f t="shared" si="73"/>
        <v>44921</v>
      </c>
      <c r="CB360" s="20" t="s">
        <v>723</v>
      </c>
      <c r="CC360" s="38"/>
      <c r="CD360" s="139">
        <f t="shared" si="75"/>
        <v>44615</v>
      </c>
      <c r="CE360" s="153" t="s">
        <v>72</v>
      </c>
      <c r="CF360" s="38"/>
      <c r="CG360" s="38"/>
      <c r="CH360" s="38"/>
      <c r="CI360" s="38"/>
      <c r="CJ360" s="39"/>
      <c r="CK360" s="40"/>
      <c r="CL360" s="38"/>
      <c r="CM360" s="38"/>
      <c r="CN360" s="38"/>
      <c r="CO360" s="38"/>
      <c r="CP360" s="38"/>
      <c r="CQ360" s="38"/>
      <c r="CR360" s="38"/>
      <c r="CS360" s="38"/>
      <c r="CT360" s="38"/>
      <c r="CU360" s="38"/>
      <c r="CV360" s="38"/>
      <c r="CW360" s="38"/>
      <c r="CX360" s="38"/>
      <c r="CY360" s="38"/>
      <c r="CZ360" s="38"/>
      <c r="DA360" s="140"/>
      <c r="DB360" s="20"/>
    </row>
    <row r="361" spans="41:106" x14ac:dyDescent="0.25">
      <c r="AO361" s="38"/>
      <c r="AP361" s="38"/>
      <c r="AQ361" s="38"/>
      <c r="AR361" s="38"/>
      <c r="AS361" s="38"/>
      <c r="AT361" s="38"/>
      <c r="AU361" s="38"/>
      <c r="AV361" s="38"/>
      <c r="AW361" s="38"/>
      <c r="AX361" s="38"/>
      <c r="AY361" s="38"/>
      <c r="AZ361" s="38"/>
      <c r="BA361" s="38"/>
      <c r="BB361" s="38"/>
      <c r="BC361" s="38"/>
      <c r="BD361" s="38"/>
      <c r="BE361" s="38"/>
      <c r="BF361" s="38"/>
      <c r="BG361" s="38"/>
      <c r="BH361" s="38"/>
      <c r="BI361" s="38"/>
      <c r="BJ361" s="38"/>
      <c r="BK361" s="38"/>
      <c r="BL361" s="38"/>
      <c r="BM361" s="38"/>
      <c r="BN361" s="38"/>
      <c r="BO361" s="38"/>
      <c r="BP361" s="38"/>
      <c r="BQ361" s="38"/>
      <c r="BR361" s="38"/>
      <c r="BS361" s="38"/>
      <c r="BT361" s="38"/>
      <c r="BU361" s="38"/>
      <c r="BV361" s="38"/>
      <c r="BW361" s="38"/>
      <c r="BX361" s="38"/>
      <c r="BY361" s="38"/>
      <c r="BZ361" s="38"/>
      <c r="CA361" s="140">
        <f t="shared" si="73"/>
        <v>44922</v>
      </c>
      <c r="CB361" s="20" t="s">
        <v>724</v>
      </c>
      <c r="CC361" s="38"/>
      <c r="CD361" s="139">
        <f t="shared" si="75"/>
        <v>44616</v>
      </c>
      <c r="CE361" s="153" t="s">
        <v>73</v>
      </c>
      <c r="CF361" s="38"/>
      <c r="CG361" s="38"/>
      <c r="CH361" s="38"/>
      <c r="CI361" s="38"/>
      <c r="CJ361" s="39"/>
      <c r="CK361" s="40"/>
      <c r="CL361" s="38"/>
      <c r="CM361" s="38"/>
      <c r="CN361" s="38"/>
      <c r="CO361" s="38"/>
      <c r="CP361" s="38"/>
      <c r="CQ361" s="38"/>
      <c r="CR361" s="38"/>
      <c r="CS361" s="38"/>
      <c r="CT361" s="38"/>
      <c r="CU361" s="38"/>
      <c r="CV361" s="38"/>
      <c r="CW361" s="38"/>
      <c r="CX361" s="38"/>
      <c r="CY361" s="38"/>
      <c r="CZ361" s="38"/>
      <c r="DA361" s="140"/>
      <c r="DB361" s="20"/>
    </row>
    <row r="362" spans="41:106" x14ac:dyDescent="0.25">
      <c r="AO362" s="38"/>
      <c r="AP362" s="38"/>
      <c r="AQ362" s="38"/>
      <c r="AR362" s="38"/>
      <c r="AS362" s="38"/>
      <c r="AT362" s="38"/>
      <c r="AU362" s="38"/>
      <c r="AV362" s="38"/>
      <c r="AW362" s="38"/>
      <c r="AX362" s="38"/>
      <c r="AY362" s="38"/>
      <c r="AZ362" s="38"/>
      <c r="BA362" s="38"/>
      <c r="BB362" s="38"/>
      <c r="BC362" s="38"/>
      <c r="BD362" s="38"/>
      <c r="BE362" s="38"/>
      <c r="BF362" s="38"/>
      <c r="BG362" s="38"/>
      <c r="BH362" s="38"/>
      <c r="BI362" s="38"/>
      <c r="BJ362" s="38"/>
      <c r="BK362" s="38"/>
      <c r="BL362" s="38"/>
      <c r="BM362" s="38"/>
      <c r="BN362" s="38"/>
      <c r="BO362" s="38"/>
      <c r="BP362" s="38"/>
      <c r="BQ362" s="38"/>
      <c r="BR362" s="38"/>
      <c r="BS362" s="38"/>
      <c r="BT362" s="38"/>
      <c r="BU362" s="38"/>
      <c r="BV362" s="38"/>
      <c r="BW362" s="38"/>
      <c r="BX362" s="38"/>
      <c r="BY362" s="38"/>
      <c r="BZ362" s="38"/>
      <c r="CA362" s="140">
        <f t="shared" si="73"/>
        <v>44923</v>
      </c>
      <c r="CB362" s="20" t="s">
        <v>725</v>
      </c>
      <c r="CC362" s="38"/>
      <c r="CD362" s="139">
        <f t="shared" si="75"/>
        <v>44617</v>
      </c>
      <c r="CE362" s="153" t="s">
        <v>74</v>
      </c>
      <c r="CF362" s="38"/>
      <c r="CG362" s="38"/>
      <c r="CH362" s="38"/>
      <c r="CI362" s="38"/>
      <c r="CJ362" s="39"/>
      <c r="CK362" s="40"/>
      <c r="CL362" s="38"/>
      <c r="CM362" s="38"/>
      <c r="CN362" s="38"/>
      <c r="CO362" s="38"/>
      <c r="CP362" s="38"/>
      <c r="CQ362" s="38"/>
      <c r="CR362" s="38"/>
      <c r="CS362" s="38"/>
      <c r="CT362" s="38"/>
      <c r="CU362" s="38"/>
      <c r="CV362" s="38"/>
      <c r="CW362" s="38"/>
      <c r="CX362" s="38"/>
      <c r="CY362" s="38"/>
      <c r="CZ362" s="38"/>
      <c r="DA362" s="140"/>
      <c r="DB362" s="20"/>
    </row>
    <row r="363" spans="41:106" x14ac:dyDescent="0.25">
      <c r="AO363" s="38"/>
      <c r="AP363" s="38"/>
      <c r="AQ363" s="38"/>
      <c r="AR363" s="38"/>
      <c r="AS363" s="38"/>
      <c r="AT363" s="38"/>
      <c r="AU363" s="38"/>
      <c r="AV363" s="38"/>
      <c r="AW363" s="38"/>
      <c r="AX363" s="38"/>
      <c r="AY363" s="38"/>
      <c r="AZ363" s="38"/>
      <c r="BA363" s="38"/>
      <c r="BB363" s="38"/>
      <c r="BC363" s="38"/>
      <c r="BD363" s="38"/>
      <c r="BE363" s="38"/>
      <c r="BF363" s="38"/>
      <c r="BG363" s="38"/>
      <c r="BH363" s="38"/>
      <c r="BI363" s="38"/>
      <c r="BJ363" s="38"/>
      <c r="BK363" s="38"/>
      <c r="BL363" s="38"/>
      <c r="BM363" s="38"/>
      <c r="BN363" s="38"/>
      <c r="BO363" s="38"/>
      <c r="BP363" s="38"/>
      <c r="BQ363" s="38"/>
      <c r="BR363" s="38"/>
      <c r="BS363" s="38"/>
      <c r="BT363" s="38"/>
      <c r="BU363" s="38"/>
      <c r="BV363" s="38"/>
      <c r="BW363" s="38"/>
      <c r="BX363" s="38"/>
      <c r="BY363" s="38"/>
      <c r="BZ363" s="38"/>
      <c r="CA363" s="140">
        <f t="shared" si="73"/>
        <v>44924</v>
      </c>
      <c r="CB363" s="20" t="s">
        <v>726</v>
      </c>
      <c r="CC363" s="38"/>
      <c r="CD363" s="139">
        <f t="shared" si="75"/>
        <v>44618</v>
      </c>
      <c r="CE363" s="153" t="s">
        <v>75</v>
      </c>
      <c r="CF363" s="38"/>
      <c r="CG363" s="38"/>
      <c r="CH363" s="38"/>
      <c r="CI363" s="38"/>
      <c r="CJ363" s="39"/>
      <c r="CK363" s="40"/>
      <c r="CL363" s="38"/>
      <c r="CM363" s="38"/>
      <c r="CN363" s="38"/>
      <c r="CO363" s="38"/>
      <c r="CP363" s="38"/>
      <c r="CQ363" s="38"/>
      <c r="CR363" s="38"/>
      <c r="CS363" s="38"/>
      <c r="CT363" s="38"/>
      <c r="CU363" s="38"/>
      <c r="CV363" s="38"/>
      <c r="CW363" s="38"/>
      <c r="CX363" s="38"/>
      <c r="CY363" s="38"/>
      <c r="CZ363" s="38"/>
      <c r="DA363" s="140"/>
      <c r="DB363" s="20"/>
    </row>
    <row r="364" spans="41:106" x14ac:dyDescent="0.25">
      <c r="AO364" s="38"/>
      <c r="AP364" s="38"/>
      <c r="AQ364" s="38"/>
      <c r="AR364" s="38"/>
      <c r="AS364" s="38"/>
      <c r="AT364" s="38"/>
      <c r="AU364" s="38"/>
      <c r="AV364" s="38"/>
      <c r="AW364" s="38"/>
      <c r="AX364" s="38"/>
      <c r="AY364" s="38"/>
      <c r="AZ364" s="38"/>
      <c r="BA364" s="38"/>
      <c r="BB364" s="38"/>
      <c r="BC364" s="38"/>
      <c r="BD364" s="38"/>
      <c r="BE364" s="38"/>
      <c r="BF364" s="38"/>
      <c r="BG364" s="38"/>
      <c r="BH364" s="38"/>
      <c r="BI364" s="38"/>
      <c r="BJ364" s="38"/>
      <c r="BK364" s="38"/>
      <c r="BL364" s="38"/>
      <c r="BM364" s="38"/>
      <c r="BN364" s="38"/>
      <c r="BO364" s="38"/>
      <c r="BP364" s="38"/>
      <c r="BQ364" s="38"/>
      <c r="BR364" s="38"/>
      <c r="BS364" s="38"/>
      <c r="BT364" s="38"/>
      <c r="BU364" s="38"/>
      <c r="BV364" s="38"/>
      <c r="BW364" s="38"/>
      <c r="BX364" s="38"/>
      <c r="BY364" s="38"/>
      <c r="BZ364" s="38"/>
      <c r="CA364" s="140">
        <f t="shared" si="73"/>
        <v>44925</v>
      </c>
      <c r="CB364" s="20" t="s">
        <v>727</v>
      </c>
      <c r="CC364" s="38"/>
      <c r="CD364" s="139">
        <f t="shared" si="75"/>
        <v>44619</v>
      </c>
      <c r="CE364" s="153" t="s">
        <v>76</v>
      </c>
      <c r="CF364" s="38"/>
      <c r="CG364" s="38"/>
      <c r="CH364" s="38"/>
      <c r="CI364" s="38"/>
      <c r="CJ364" s="39"/>
      <c r="CK364" s="40"/>
      <c r="CL364" s="38"/>
      <c r="CM364" s="38"/>
      <c r="CN364" s="38"/>
      <c r="CO364" s="38"/>
      <c r="CP364" s="38"/>
      <c r="CQ364" s="38"/>
      <c r="CR364" s="38"/>
      <c r="CS364" s="38"/>
      <c r="CT364" s="38"/>
      <c r="CU364" s="38"/>
      <c r="CV364" s="38"/>
      <c r="CW364" s="38"/>
      <c r="CX364" s="38"/>
      <c r="CY364" s="38"/>
      <c r="CZ364" s="38"/>
      <c r="DA364" s="140"/>
      <c r="DB364" s="20"/>
    </row>
    <row r="365" spans="41:106" x14ac:dyDescent="0.25">
      <c r="AO365" s="38"/>
      <c r="AP365" s="38"/>
      <c r="AQ365" s="38"/>
      <c r="AR365" s="38"/>
      <c r="AS365" s="38"/>
      <c r="AT365" s="38"/>
      <c r="AU365" s="38"/>
      <c r="AV365" s="38"/>
      <c r="AW365" s="38"/>
      <c r="AX365" s="38"/>
      <c r="AY365" s="38"/>
      <c r="AZ365" s="38"/>
      <c r="BA365" s="38"/>
      <c r="BB365" s="38"/>
      <c r="BC365" s="38"/>
      <c r="BD365" s="38"/>
      <c r="BE365" s="38"/>
      <c r="BF365" s="38"/>
      <c r="BG365" s="38"/>
      <c r="BH365" s="38"/>
      <c r="BI365" s="38"/>
      <c r="BJ365" s="38"/>
      <c r="BK365" s="38"/>
      <c r="BL365" s="38"/>
      <c r="BM365" s="38"/>
      <c r="BN365" s="38"/>
      <c r="BO365" s="38"/>
      <c r="BP365" s="38"/>
      <c r="BQ365" s="38"/>
      <c r="BR365" s="38"/>
      <c r="BS365" s="38"/>
      <c r="BT365" s="38"/>
      <c r="BU365" s="38"/>
      <c r="BV365" s="38"/>
      <c r="BW365" s="38"/>
      <c r="BX365" s="38"/>
      <c r="BY365" s="38"/>
      <c r="BZ365" s="38"/>
      <c r="CA365" s="140">
        <f t="shared" si="73"/>
        <v>44926</v>
      </c>
      <c r="CB365" s="20" t="s">
        <v>728</v>
      </c>
      <c r="CC365" s="38"/>
      <c r="CD365" s="139">
        <f t="shared" si="75"/>
        <v>44620</v>
      </c>
      <c r="CE365" s="153" t="s">
        <v>77</v>
      </c>
      <c r="CF365" s="38"/>
      <c r="CG365" s="38"/>
      <c r="CH365" s="38"/>
      <c r="CI365" s="38"/>
      <c r="CJ365" s="39"/>
      <c r="CK365" s="40"/>
      <c r="CL365" s="38"/>
      <c r="CM365" s="38"/>
      <c r="CN365" s="38"/>
      <c r="CO365" s="38"/>
      <c r="CP365" s="38"/>
      <c r="CQ365" s="38"/>
      <c r="CR365" s="38"/>
      <c r="CS365" s="38"/>
      <c r="CT365" s="38"/>
      <c r="CU365" s="38"/>
      <c r="CV365" s="38"/>
      <c r="CW365" s="38"/>
      <c r="CX365" s="38"/>
      <c r="CY365" s="38"/>
      <c r="CZ365" s="38"/>
      <c r="DA365" s="140"/>
      <c r="DB365" s="20"/>
    </row>
    <row r="366" spans="41:106" x14ac:dyDescent="0.25">
      <c r="AO366" s="38"/>
      <c r="AP366" s="38"/>
      <c r="AQ366" s="38"/>
      <c r="AR366" s="38"/>
      <c r="AS366" s="38"/>
      <c r="AT366" s="38"/>
      <c r="AU366" s="38"/>
      <c r="AV366" s="38"/>
      <c r="AW366" s="38"/>
      <c r="AX366" s="38"/>
      <c r="AY366" s="38"/>
      <c r="AZ366" s="38"/>
      <c r="BA366" s="38"/>
      <c r="BB366" s="38"/>
      <c r="BC366" s="38"/>
      <c r="BD366" s="38"/>
      <c r="BE366" s="38"/>
      <c r="BF366" s="38"/>
      <c r="BG366" s="38"/>
      <c r="BH366" s="38"/>
      <c r="BI366" s="38"/>
      <c r="BJ366" s="38"/>
      <c r="BK366" s="38"/>
      <c r="BL366" s="38"/>
      <c r="BM366" s="38"/>
      <c r="BN366" s="38"/>
      <c r="BO366" s="38"/>
      <c r="BP366" s="38"/>
      <c r="BQ366" s="38"/>
      <c r="BR366" s="38"/>
      <c r="BS366" s="38"/>
      <c r="BT366" s="38"/>
      <c r="BU366" s="38"/>
      <c r="BV366" s="38"/>
      <c r="BW366" s="38"/>
      <c r="BX366" s="38"/>
      <c r="BY366" s="38"/>
      <c r="BZ366" s="38"/>
      <c r="CA366" s="140">
        <f t="shared" si="73"/>
        <v>44927</v>
      </c>
      <c r="CB366" s="20" t="s">
        <v>729</v>
      </c>
      <c r="CC366" s="38"/>
      <c r="CD366" s="139" t="s">
        <v>776</v>
      </c>
      <c r="CE366" s="153" t="s">
        <v>741</v>
      </c>
      <c r="CF366" s="38"/>
      <c r="CG366" s="38"/>
      <c r="CH366" s="38"/>
      <c r="CI366" s="38"/>
      <c r="CJ366" s="39"/>
      <c r="CK366" s="40"/>
      <c r="CL366" s="38"/>
      <c r="CM366" s="38"/>
      <c r="CN366" s="38"/>
      <c r="CO366" s="38"/>
      <c r="CP366" s="38"/>
      <c r="CQ366" s="38"/>
      <c r="CR366" s="38"/>
      <c r="CS366" s="38"/>
      <c r="CT366" s="38"/>
      <c r="CU366" s="38"/>
      <c r="CV366" s="38"/>
      <c r="CW366" s="38"/>
      <c r="CX366" s="38"/>
      <c r="CY366" s="38"/>
      <c r="CZ366" s="38"/>
      <c r="DA366" s="140"/>
      <c r="DB366" s="20"/>
    </row>
    <row r="367" spans="41:106" x14ac:dyDescent="0.25">
      <c r="AO367" s="38"/>
      <c r="AP367" s="38"/>
      <c r="AQ367" s="38"/>
      <c r="AR367" s="38"/>
      <c r="AS367" s="38"/>
      <c r="AT367" s="38"/>
      <c r="AU367" s="38"/>
      <c r="AV367" s="38"/>
      <c r="AW367" s="38"/>
      <c r="AX367" s="38"/>
      <c r="AY367" s="38"/>
      <c r="AZ367" s="38"/>
      <c r="BA367" s="38"/>
      <c r="BB367" s="38"/>
      <c r="BC367" s="38"/>
      <c r="BD367" s="38"/>
      <c r="BE367" s="38"/>
      <c r="BF367" s="38"/>
      <c r="BG367" s="38"/>
      <c r="BH367" s="38"/>
      <c r="BI367" s="38"/>
      <c r="BJ367" s="38"/>
      <c r="BK367" s="38"/>
      <c r="BL367" s="38"/>
      <c r="BM367" s="38"/>
      <c r="BN367" s="38"/>
      <c r="BO367" s="38"/>
      <c r="BP367" s="38"/>
      <c r="BQ367" s="38"/>
      <c r="BR367" s="38"/>
      <c r="BS367" s="38"/>
      <c r="BT367" s="38"/>
      <c r="BU367" s="38"/>
      <c r="BV367" s="38"/>
      <c r="BW367" s="38"/>
      <c r="BX367" s="38"/>
      <c r="BY367" s="38"/>
      <c r="BZ367" s="38"/>
      <c r="CA367" s="140">
        <f t="shared" si="73"/>
        <v>44928</v>
      </c>
      <c r="CB367" s="20" t="s">
        <v>730</v>
      </c>
      <c r="CC367" s="38"/>
      <c r="CD367" s="139"/>
      <c r="CE367" s="56"/>
      <c r="CF367" s="38"/>
      <c r="CG367" s="38"/>
      <c r="CH367" s="38"/>
      <c r="CI367" s="38"/>
      <c r="CJ367" s="39"/>
      <c r="CK367" s="40"/>
      <c r="CL367" s="38"/>
      <c r="CM367" s="38"/>
      <c r="CN367" s="38"/>
      <c r="CO367" s="38"/>
      <c r="CP367" s="38"/>
      <c r="CQ367" s="38"/>
      <c r="CR367" s="38"/>
      <c r="CS367" s="38"/>
      <c r="CT367" s="38"/>
      <c r="CU367" s="38"/>
      <c r="CV367" s="38"/>
      <c r="CW367" s="38"/>
      <c r="CX367" s="38"/>
      <c r="CY367" s="38"/>
      <c r="CZ367" s="38"/>
      <c r="DA367" s="140"/>
      <c r="DB367" s="20"/>
    </row>
    <row r="368" spans="41:106" x14ac:dyDescent="0.25">
      <c r="AO368" s="38"/>
      <c r="AP368" s="38"/>
      <c r="AQ368" s="38"/>
      <c r="AR368" s="38"/>
      <c r="AS368" s="38"/>
      <c r="AT368" s="38"/>
      <c r="AU368" s="38"/>
      <c r="AV368" s="38"/>
      <c r="AW368" s="38"/>
      <c r="AX368" s="38"/>
      <c r="AY368" s="38"/>
      <c r="AZ368" s="38"/>
      <c r="BA368" s="38"/>
      <c r="BB368" s="38"/>
      <c r="BC368" s="38"/>
      <c r="BD368" s="38"/>
      <c r="BE368" s="38"/>
      <c r="BF368" s="38"/>
      <c r="BG368" s="38"/>
      <c r="BH368" s="38"/>
      <c r="BI368" s="38"/>
      <c r="BJ368" s="38"/>
      <c r="BK368" s="38"/>
      <c r="BL368" s="38"/>
      <c r="BM368" s="38"/>
      <c r="BN368" s="38"/>
      <c r="BO368" s="38"/>
      <c r="BP368" s="38"/>
      <c r="BQ368" s="38"/>
      <c r="BR368" s="38"/>
      <c r="BS368" s="38"/>
      <c r="BT368" s="38"/>
      <c r="BU368" s="38"/>
      <c r="BV368" s="38"/>
      <c r="BW368" s="38"/>
      <c r="BX368" s="38"/>
      <c r="BY368" s="38"/>
      <c r="BZ368" s="38"/>
      <c r="CA368" s="140">
        <f t="shared" si="73"/>
        <v>44929</v>
      </c>
      <c r="CB368" s="20" t="s">
        <v>731</v>
      </c>
      <c r="CC368" s="38"/>
      <c r="CD368" s="139"/>
      <c r="CE368" s="56"/>
      <c r="CF368" s="38"/>
      <c r="CG368" s="38"/>
      <c r="CH368" s="38"/>
      <c r="CI368" s="38"/>
      <c r="CJ368" s="39"/>
      <c r="CK368" s="40"/>
      <c r="CL368" s="38"/>
      <c r="CM368" s="38"/>
      <c r="CN368" s="38"/>
      <c r="CO368" s="38"/>
      <c r="CP368" s="38"/>
      <c r="CQ368" s="38"/>
      <c r="CR368" s="38"/>
      <c r="CS368" s="38"/>
      <c r="CT368" s="38"/>
      <c r="CU368" s="38"/>
      <c r="CV368" s="38"/>
      <c r="CW368" s="38"/>
      <c r="CX368" s="38"/>
      <c r="CY368" s="38"/>
      <c r="CZ368" s="38"/>
      <c r="DA368" s="140"/>
      <c r="DB368" s="20"/>
    </row>
    <row r="369" spans="41:106" x14ac:dyDescent="0.25">
      <c r="AO369" s="38"/>
      <c r="AP369" s="38"/>
      <c r="AQ369" s="38"/>
      <c r="AR369" s="38"/>
      <c r="AS369" s="38"/>
      <c r="AT369" s="38"/>
      <c r="AU369" s="38"/>
      <c r="AV369" s="38"/>
      <c r="AW369" s="38"/>
      <c r="AX369" s="38"/>
      <c r="AY369" s="38"/>
      <c r="AZ369" s="38"/>
      <c r="BA369" s="38"/>
      <c r="BB369" s="38"/>
      <c r="BC369" s="38"/>
      <c r="BD369" s="38"/>
      <c r="BE369" s="38"/>
      <c r="BF369" s="38"/>
      <c r="BG369" s="38"/>
      <c r="BH369" s="38"/>
      <c r="BI369" s="38"/>
      <c r="BJ369" s="38"/>
      <c r="BK369" s="38"/>
      <c r="BL369" s="38"/>
      <c r="BM369" s="38"/>
      <c r="BN369" s="38"/>
      <c r="BO369" s="38"/>
      <c r="BP369" s="38"/>
      <c r="BQ369" s="38"/>
      <c r="BR369" s="38"/>
      <c r="BS369" s="38"/>
      <c r="BT369" s="38"/>
      <c r="BU369" s="38"/>
      <c r="BV369" s="38"/>
      <c r="BW369" s="38"/>
      <c r="BX369" s="38"/>
      <c r="BY369" s="38"/>
      <c r="BZ369" s="38"/>
      <c r="CA369" s="140">
        <f t="shared" si="73"/>
        <v>44930</v>
      </c>
      <c r="CB369" s="20" t="s">
        <v>732</v>
      </c>
      <c r="CC369" s="38"/>
      <c r="CD369" s="139"/>
      <c r="CE369" s="56"/>
      <c r="CF369" s="38"/>
      <c r="CG369" s="38"/>
      <c r="CH369" s="38"/>
      <c r="CI369" s="38"/>
      <c r="CJ369" s="39"/>
      <c r="CK369" s="40"/>
      <c r="CL369" s="38"/>
      <c r="CM369" s="38"/>
      <c r="CN369" s="38"/>
      <c r="CO369" s="38"/>
      <c r="CP369" s="38"/>
      <c r="CQ369" s="38"/>
      <c r="CR369" s="38"/>
      <c r="CS369" s="38"/>
      <c r="CT369" s="38"/>
      <c r="CU369" s="38"/>
      <c r="CV369" s="38"/>
      <c r="CW369" s="38"/>
      <c r="CX369" s="38"/>
      <c r="CY369" s="38"/>
      <c r="CZ369" s="38"/>
      <c r="DA369" s="140"/>
      <c r="DB369" s="20"/>
    </row>
    <row r="370" spans="41:106" x14ac:dyDescent="0.25">
      <c r="AO370" s="38"/>
      <c r="AP370" s="38"/>
      <c r="AQ370" s="38"/>
      <c r="AR370" s="38"/>
      <c r="AS370" s="38"/>
      <c r="AT370" s="38"/>
      <c r="AU370" s="38"/>
      <c r="AV370" s="38"/>
      <c r="AW370" s="38"/>
      <c r="AX370" s="38"/>
      <c r="AY370" s="38"/>
      <c r="AZ370" s="38"/>
      <c r="BA370" s="38"/>
      <c r="BB370" s="38"/>
      <c r="BC370" s="38"/>
      <c r="BD370" s="38"/>
      <c r="BE370" s="38"/>
      <c r="BF370" s="38"/>
      <c r="BG370" s="38"/>
      <c r="BH370" s="38"/>
      <c r="BI370" s="38"/>
      <c r="BJ370" s="38"/>
      <c r="BK370" s="38"/>
      <c r="BL370" s="38"/>
      <c r="BM370" s="38"/>
      <c r="BN370" s="38"/>
      <c r="BO370" s="38"/>
      <c r="BP370" s="38"/>
      <c r="BQ370" s="38"/>
      <c r="BR370" s="38"/>
      <c r="BS370" s="38"/>
      <c r="BT370" s="38"/>
      <c r="BU370" s="38"/>
      <c r="BV370" s="38"/>
      <c r="BW370" s="38"/>
      <c r="BX370" s="38"/>
      <c r="BY370" s="38"/>
      <c r="BZ370" s="38"/>
      <c r="CA370" s="140">
        <f t="shared" si="73"/>
        <v>44931</v>
      </c>
      <c r="CB370" s="35" t="s">
        <v>733</v>
      </c>
      <c r="CC370" s="38"/>
      <c r="CD370" s="139"/>
      <c r="CE370" s="56"/>
      <c r="CF370" s="38"/>
      <c r="CG370" s="38"/>
      <c r="CH370" s="38"/>
      <c r="CI370" s="38"/>
      <c r="CJ370" s="39"/>
      <c r="CK370" s="40"/>
      <c r="CL370" s="38"/>
      <c r="CM370" s="38"/>
      <c r="CN370" s="38"/>
      <c r="CO370" s="38"/>
      <c r="CP370" s="38"/>
      <c r="CQ370" s="38"/>
      <c r="CR370" s="38"/>
      <c r="CS370" s="38"/>
      <c r="CT370" s="38"/>
      <c r="CU370" s="38"/>
      <c r="CV370" s="38"/>
      <c r="CW370" s="38"/>
      <c r="CX370" s="38"/>
      <c r="CY370" s="38"/>
      <c r="CZ370" s="38"/>
      <c r="DA370" s="140"/>
      <c r="DB370" s="35"/>
    </row>
    <row r="371" spans="41:106" x14ac:dyDescent="0.25">
      <c r="AO371" s="38"/>
      <c r="AP371" s="38"/>
      <c r="AQ371" s="38"/>
      <c r="AR371" s="38"/>
      <c r="AS371" s="38"/>
      <c r="AT371" s="38"/>
      <c r="AU371" s="38"/>
      <c r="AV371" s="38"/>
      <c r="AW371" s="38"/>
      <c r="AX371" s="38"/>
      <c r="AY371" s="38"/>
      <c r="AZ371" s="38"/>
      <c r="BA371" s="38"/>
      <c r="BB371" s="38"/>
      <c r="BC371" s="38"/>
      <c r="BD371" s="38"/>
      <c r="BE371" s="38"/>
      <c r="BF371" s="38"/>
      <c r="BG371" s="38"/>
      <c r="BH371" s="38"/>
      <c r="BI371" s="38"/>
      <c r="BJ371" s="38"/>
      <c r="BK371" s="38"/>
      <c r="BL371" s="38"/>
      <c r="BM371" s="38"/>
      <c r="BN371" s="38"/>
      <c r="BO371" s="38"/>
      <c r="BP371" s="38"/>
      <c r="BQ371" s="38"/>
      <c r="BR371" s="38"/>
      <c r="BS371" s="38"/>
      <c r="BT371" s="38"/>
      <c r="BU371" s="38"/>
      <c r="BV371" s="38"/>
      <c r="BW371" s="38"/>
      <c r="BX371" s="38"/>
      <c r="BY371" s="38"/>
      <c r="BZ371" s="38"/>
      <c r="CA371" s="140">
        <f t="shared" si="73"/>
        <v>44932</v>
      </c>
      <c r="CB371" s="20" t="s">
        <v>734</v>
      </c>
      <c r="CC371" s="38"/>
      <c r="CD371" s="139"/>
      <c r="CE371" s="56"/>
      <c r="CF371" s="38"/>
      <c r="CG371" s="38"/>
      <c r="CH371" s="38"/>
      <c r="CI371" s="38"/>
      <c r="CJ371" s="39"/>
      <c r="CK371" s="40"/>
      <c r="CL371" s="38"/>
      <c r="CM371" s="38"/>
      <c r="CN371" s="38"/>
      <c r="CO371" s="38"/>
      <c r="CP371" s="38"/>
      <c r="CQ371" s="38"/>
      <c r="CR371" s="38"/>
      <c r="CS371" s="38"/>
      <c r="CT371" s="38"/>
      <c r="CU371" s="38"/>
      <c r="CV371" s="38"/>
      <c r="CW371" s="38"/>
      <c r="CX371" s="38"/>
      <c r="CY371" s="38"/>
      <c r="CZ371" s="38"/>
      <c r="DA371" s="140"/>
      <c r="DB371" s="20"/>
    </row>
    <row r="372" spans="41:106" x14ac:dyDescent="0.25">
      <c r="AO372" s="38"/>
      <c r="AP372" s="38"/>
      <c r="AQ372" s="38"/>
      <c r="AR372" s="38"/>
      <c r="AS372" s="38"/>
      <c r="AT372" s="38"/>
      <c r="AU372" s="38"/>
      <c r="AV372" s="38"/>
      <c r="AW372" s="38"/>
      <c r="AX372" s="38"/>
      <c r="AY372" s="38"/>
      <c r="AZ372" s="38"/>
      <c r="BA372" s="38"/>
      <c r="BB372" s="38"/>
      <c r="BC372" s="38"/>
      <c r="BD372" s="38"/>
      <c r="BE372" s="38"/>
      <c r="BF372" s="38"/>
      <c r="BG372" s="38"/>
      <c r="BH372" s="38"/>
      <c r="BI372" s="38"/>
      <c r="BJ372" s="38"/>
      <c r="BK372" s="38"/>
      <c r="BL372" s="38"/>
      <c r="BM372" s="38"/>
      <c r="BN372" s="38"/>
      <c r="BO372" s="38"/>
      <c r="BP372" s="38"/>
      <c r="BQ372" s="38"/>
      <c r="BR372" s="38"/>
      <c r="BS372" s="38"/>
      <c r="BT372" s="38"/>
      <c r="BU372" s="38"/>
      <c r="BV372" s="38"/>
      <c r="BW372" s="38"/>
      <c r="BX372" s="38"/>
      <c r="BY372" s="38"/>
      <c r="BZ372" s="38"/>
      <c r="CA372" s="140">
        <f t="shared" si="73"/>
        <v>44933</v>
      </c>
      <c r="CB372" s="20" t="s">
        <v>735</v>
      </c>
      <c r="CC372" s="38"/>
      <c r="CD372" s="139"/>
      <c r="CE372" s="56"/>
      <c r="CF372" s="38"/>
      <c r="CG372" s="38"/>
      <c r="CH372" s="38"/>
      <c r="CI372" s="38"/>
      <c r="CJ372" s="39"/>
      <c r="CK372" s="40"/>
      <c r="CL372" s="38"/>
      <c r="CM372" s="38"/>
      <c r="CN372" s="38"/>
      <c r="CO372" s="38"/>
      <c r="CP372" s="38"/>
      <c r="CQ372" s="38"/>
      <c r="CR372" s="38"/>
      <c r="CS372" s="38"/>
      <c r="CT372" s="38"/>
      <c r="CU372" s="38"/>
      <c r="CV372" s="38"/>
      <c r="CW372" s="38"/>
      <c r="CX372" s="38"/>
      <c r="CY372" s="38"/>
      <c r="CZ372" s="38"/>
      <c r="DA372" s="140"/>
      <c r="DB372" s="20"/>
    </row>
    <row r="373" spans="41:106" x14ac:dyDescent="0.25">
      <c r="AO373" s="38"/>
      <c r="AP373" s="38"/>
      <c r="AQ373" s="38"/>
      <c r="AR373" s="38"/>
      <c r="AS373" s="38"/>
      <c r="AT373" s="38"/>
      <c r="AU373" s="38"/>
      <c r="AV373" s="38"/>
      <c r="AW373" s="38"/>
      <c r="AX373" s="38"/>
      <c r="AY373" s="38"/>
      <c r="AZ373" s="38"/>
      <c r="BA373" s="38"/>
      <c r="BB373" s="38"/>
      <c r="BC373" s="38"/>
      <c r="BD373" s="38"/>
      <c r="BE373" s="38"/>
      <c r="BF373" s="38"/>
      <c r="BG373" s="38"/>
      <c r="BH373" s="38"/>
      <c r="BI373" s="38"/>
      <c r="BJ373" s="38"/>
      <c r="BK373" s="38"/>
      <c r="BL373" s="38"/>
      <c r="BM373" s="38"/>
      <c r="BN373" s="38"/>
      <c r="BO373" s="38"/>
      <c r="BP373" s="38"/>
      <c r="BQ373" s="38"/>
      <c r="BR373" s="38"/>
      <c r="BS373" s="38"/>
      <c r="BT373" s="38"/>
      <c r="BU373" s="38"/>
      <c r="BV373" s="38"/>
      <c r="BW373" s="38"/>
      <c r="BX373" s="38"/>
      <c r="BY373" s="38"/>
      <c r="BZ373" s="38"/>
      <c r="CA373" s="140">
        <f t="shared" si="73"/>
        <v>44934</v>
      </c>
      <c r="CB373" s="20" t="s">
        <v>736</v>
      </c>
      <c r="CC373" s="38"/>
      <c r="CD373" s="139"/>
      <c r="CE373" s="56"/>
      <c r="CF373" s="38"/>
      <c r="CG373" s="38"/>
      <c r="CH373" s="38"/>
      <c r="CI373" s="38"/>
      <c r="CJ373" s="39"/>
      <c r="CK373" s="40"/>
      <c r="CL373" s="38"/>
      <c r="CM373" s="38"/>
      <c r="CN373" s="38"/>
      <c r="CO373" s="38"/>
      <c r="CP373" s="38"/>
      <c r="CQ373" s="38"/>
      <c r="CR373" s="38"/>
      <c r="CS373" s="38"/>
      <c r="CT373" s="38"/>
      <c r="CU373" s="38"/>
      <c r="CV373" s="38"/>
      <c r="CW373" s="38"/>
      <c r="CX373" s="38"/>
      <c r="CY373" s="38"/>
      <c r="CZ373" s="38"/>
      <c r="DA373" s="140"/>
      <c r="DB373" s="20"/>
    </row>
    <row r="374" spans="41:106" x14ac:dyDescent="0.25">
      <c r="AO374" s="38"/>
      <c r="AP374" s="38"/>
      <c r="AQ374" s="38"/>
      <c r="AR374" s="38"/>
      <c r="AS374" s="38"/>
      <c r="AT374" s="38"/>
      <c r="AU374" s="38"/>
      <c r="AV374" s="38"/>
      <c r="AW374" s="38"/>
      <c r="AX374" s="38"/>
      <c r="AY374" s="38"/>
      <c r="AZ374" s="38"/>
      <c r="BA374" s="38"/>
      <c r="BB374" s="38"/>
      <c r="BC374" s="38"/>
      <c r="BD374" s="38"/>
      <c r="BE374" s="38"/>
      <c r="BF374" s="38"/>
      <c r="BG374" s="38"/>
      <c r="BH374" s="38"/>
      <c r="BI374" s="38"/>
      <c r="BJ374" s="38"/>
      <c r="BK374" s="38"/>
      <c r="BL374" s="38"/>
      <c r="BM374" s="38"/>
      <c r="BN374" s="38"/>
      <c r="BO374" s="38"/>
      <c r="BP374" s="38"/>
      <c r="BQ374" s="38"/>
      <c r="BR374" s="38"/>
      <c r="BS374" s="38"/>
      <c r="BT374" s="38"/>
      <c r="BU374" s="38"/>
      <c r="BV374" s="38"/>
      <c r="BW374" s="38"/>
      <c r="BX374" s="38"/>
      <c r="BY374" s="38"/>
      <c r="BZ374" s="38"/>
      <c r="CA374" s="140">
        <f t="shared" si="73"/>
        <v>44935</v>
      </c>
      <c r="CB374" s="20" t="s">
        <v>737</v>
      </c>
      <c r="CC374" s="38"/>
      <c r="CD374" s="160"/>
      <c r="CE374" s="56"/>
      <c r="CF374" s="38"/>
      <c r="CG374" s="38"/>
      <c r="CH374" s="38"/>
      <c r="CI374" s="38"/>
      <c r="CJ374" s="39"/>
      <c r="CK374" s="40"/>
      <c r="CL374" s="38"/>
      <c r="CM374" s="38"/>
      <c r="CN374" s="38"/>
      <c r="CO374" s="38"/>
      <c r="CP374" s="38"/>
      <c r="CQ374" s="38"/>
      <c r="CR374" s="38"/>
      <c r="CS374" s="38"/>
      <c r="CT374" s="38"/>
      <c r="CU374" s="38"/>
      <c r="CV374" s="38"/>
      <c r="CW374" s="38"/>
      <c r="CX374" s="38"/>
      <c r="CY374" s="38"/>
      <c r="CZ374" s="38"/>
      <c r="DA374" s="140"/>
      <c r="DB374" s="20"/>
    </row>
    <row r="375" spans="41:106" x14ac:dyDescent="0.25">
      <c r="CB375" s="20"/>
      <c r="DB375" s="20"/>
    </row>
  </sheetData>
  <sheetProtection algorithmName="SHA-512" hashValue="VrhFCp210WGq3MVgfYLtgpYteItkkho9PQ4RxvwXcjCWo0VEbf6WyT0BAPwlaAtq5Rvuv99YnkAD6JMp/NvsAA==" saltValue="jSEP5PsvkQjF/3aPGedu2w==" spinCount="100000" sheet="1" formatCells="0" formatColumns="0" formatRows="0" insertColumns="0" insertRows="0" insertHyperlinks="0"/>
  <mergeCells count="113">
    <mergeCell ref="L78:Q78"/>
    <mergeCell ref="R78:T78"/>
    <mergeCell ref="U78:Z78"/>
    <mergeCell ref="L80:Q80"/>
    <mergeCell ref="R80:T80"/>
    <mergeCell ref="U80:Z80"/>
    <mergeCell ref="L74:Q74"/>
    <mergeCell ref="R74:T74"/>
    <mergeCell ref="U74:Z74"/>
    <mergeCell ref="L76:Q76"/>
    <mergeCell ref="R76:T76"/>
    <mergeCell ref="U76:Z76"/>
    <mergeCell ref="L70:Q70"/>
    <mergeCell ref="R70:T70"/>
    <mergeCell ref="U70:Z70"/>
    <mergeCell ref="L72:Q72"/>
    <mergeCell ref="R72:T72"/>
    <mergeCell ref="U72:Z72"/>
    <mergeCell ref="L66:Q66"/>
    <mergeCell ref="R66:T66"/>
    <mergeCell ref="U66:Z66"/>
    <mergeCell ref="L68:Q68"/>
    <mergeCell ref="R68:T68"/>
    <mergeCell ref="U68:Z68"/>
    <mergeCell ref="L62:Q62"/>
    <mergeCell ref="R62:T62"/>
    <mergeCell ref="U62:Z62"/>
    <mergeCell ref="L64:Q64"/>
    <mergeCell ref="R64:T64"/>
    <mergeCell ref="U64:Z64"/>
    <mergeCell ref="R60:T60"/>
    <mergeCell ref="R50:T50"/>
    <mergeCell ref="R52:T52"/>
    <mergeCell ref="R54:T54"/>
    <mergeCell ref="R56:T56"/>
    <mergeCell ref="R58:T58"/>
    <mergeCell ref="L60:Q60"/>
    <mergeCell ref="U58:Z58"/>
    <mergeCell ref="U60:Z60"/>
    <mergeCell ref="L50:Q50"/>
    <mergeCell ref="L52:Q52"/>
    <mergeCell ref="L54:Q54"/>
    <mergeCell ref="L56:Q56"/>
    <mergeCell ref="L58:Q58"/>
    <mergeCell ref="U42:Z42"/>
    <mergeCell ref="U41:Z41"/>
    <mergeCell ref="U44:Z44"/>
    <mergeCell ref="U46:Z46"/>
    <mergeCell ref="U48:Z48"/>
    <mergeCell ref="U50:Z50"/>
    <mergeCell ref="U52:Z52"/>
    <mergeCell ref="U54:Z54"/>
    <mergeCell ref="U56:Z56"/>
    <mergeCell ref="L41:Q41"/>
    <mergeCell ref="L42:Q42"/>
    <mergeCell ref="L44:Q44"/>
    <mergeCell ref="L46:Q46"/>
    <mergeCell ref="L48:Q48"/>
    <mergeCell ref="D25:J25"/>
    <mergeCell ref="L25:R25"/>
    <mergeCell ref="T25:Z25"/>
    <mergeCell ref="AB25:AH25"/>
    <mergeCell ref="L39:Q39"/>
    <mergeCell ref="U39:Z39"/>
    <mergeCell ref="L36:Q36"/>
    <mergeCell ref="U36:Z36"/>
    <mergeCell ref="L38:Q38"/>
    <mergeCell ref="U38:Z38"/>
    <mergeCell ref="R42:T42"/>
    <mergeCell ref="R44:T44"/>
    <mergeCell ref="R46:T46"/>
    <mergeCell ref="R48:T48"/>
    <mergeCell ref="AZ2:BF2"/>
    <mergeCell ref="BH3:BN3"/>
    <mergeCell ref="BH2:BN2"/>
    <mergeCell ref="D4:AH4"/>
    <mergeCell ref="AR5:AX5"/>
    <mergeCell ref="D16:J16"/>
    <mergeCell ref="T16:Z16"/>
    <mergeCell ref="AB16:AH16"/>
    <mergeCell ref="BP1:BV1"/>
    <mergeCell ref="AZ1:BF1"/>
    <mergeCell ref="AR1:AS1"/>
    <mergeCell ref="AR3:AX3"/>
    <mergeCell ref="AZ3:BF3"/>
    <mergeCell ref="AR2:AX2"/>
    <mergeCell ref="AT1:AU1"/>
    <mergeCell ref="AV1:AW1"/>
    <mergeCell ref="BP2:BV2"/>
    <mergeCell ref="BP3:BV3"/>
    <mergeCell ref="Y1:AH1"/>
    <mergeCell ref="D1:X1"/>
    <mergeCell ref="L6:R6"/>
    <mergeCell ref="T6:Z6"/>
    <mergeCell ref="D6:J6"/>
    <mergeCell ref="D3:AH3"/>
    <mergeCell ref="AR7:AX7"/>
    <mergeCell ref="L35:Q35"/>
    <mergeCell ref="L16:R16"/>
    <mergeCell ref="A5:AJ5"/>
    <mergeCell ref="D2:AH2"/>
    <mergeCell ref="AB6:AH6"/>
    <mergeCell ref="BP25:BV25"/>
    <mergeCell ref="BP6:BV6"/>
    <mergeCell ref="AR16:AX16"/>
    <mergeCell ref="AZ16:BF16"/>
    <mergeCell ref="BH16:BN16"/>
    <mergeCell ref="BP16:BV16"/>
    <mergeCell ref="AZ6:BF6"/>
    <mergeCell ref="AR25:AX25"/>
    <mergeCell ref="AZ25:BF25"/>
    <mergeCell ref="BH25:BN25"/>
    <mergeCell ref="BH6:BN6"/>
  </mergeCells>
  <phoneticPr fontId="0" type="noConversion"/>
  <conditionalFormatting sqref="CL3:CR13">
    <cfRule type="expression" dxfId="154" priority="196" stopIfTrue="1">
      <formula>ER3=1</formula>
    </cfRule>
  </conditionalFormatting>
  <conditionalFormatting sqref="CL3:CR13">
    <cfRule type="expression" dxfId="153" priority="195" stopIfTrue="1">
      <formula>ER3=1</formula>
    </cfRule>
  </conditionalFormatting>
  <conditionalFormatting sqref="CL2:CR2">
    <cfRule type="expression" dxfId="152" priority="194" stopIfTrue="1">
      <formula>ER2=1</formula>
    </cfRule>
  </conditionalFormatting>
  <conditionalFormatting sqref="CL2:CR2">
    <cfRule type="expression" dxfId="151" priority="193" stopIfTrue="1">
      <formula>ER2=1</formula>
    </cfRule>
  </conditionalFormatting>
  <printOptions horizontalCentered="1" verticalCentered="1" gridLinesSet="0"/>
  <pageMargins left="0.31496062992125984" right="0.31496062992125984" top="0.35433070866141736" bottom="0.35433070866141736" header="0.31496062992125984" footer="0.31496062992125984"/>
  <pageSetup paperSize="9" orientation="landscape" horizontalDpi="360" verticalDpi="4294967292" r:id="rId1"/>
  <headerFooter alignWithMargins="0">
    <oddFooter xml:space="preserve">&amp;C
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1" id="{A6A3BBBE-B81F-4193-A53B-1BF9CB399DA2}">
            <xm:f>Feuil1!D8=1</xm:f>
            <x14:dxf>
              <fill>
                <patternFill>
                  <bgColor rgb="FFCCFF66"/>
                </patternFill>
              </fill>
            </x14:dxf>
          </x14:cfRule>
          <xm:sqref>E8:J8 D9:J13 M8:R8 L9:R13 U8:Z8 T9:Z13 AC8:AH8 AB9:AH13 E18:J18 D19:J23 M18:R18 L19:R23 U18:Z18 T19:Z23 AC18:AH18 AB19:AH23 E27:J27 D28:J32 M27:R27 L28:R32 U27:Z27 T28:Z32 AC27:AH27 AC33:AH33 AB28:AH32</xm:sqref>
        </x14:conditionalFormatting>
        <x14:conditionalFormatting xmlns:xm="http://schemas.microsoft.com/office/excel/2006/main">
          <x14:cfRule type="expression" priority="54" id="{45E8F857-F62F-473F-A785-557FB0676166}">
            <xm:f>Feuil1!$D$8=1</xm:f>
            <x14:dxf>
              <fill>
                <patternFill>
                  <bgColor rgb="FFCCFF33"/>
                </patternFill>
              </fill>
            </x14:dxf>
          </x14:cfRule>
          <xm:sqref>D8</xm:sqref>
        </x14:conditionalFormatting>
        <x14:conditionalFormatting xmlns:xm="http://schemas.microsoft.com/office/excel/2006/main">
          <x14:cfRule type="expression" priority="43" id="{49222971-1967-49B2-B138-E5320E45E57E}">
            <xm:f>Feuil1!$D$8=1</xm:f>
            <x14:dxf>
              <fill>
                <patternFill>
                  <bgColor rgb="FFCCFF33"/>
                </patternFill>
              </fill>
            </x14:dxf>
          </x14:cfRule>
          <xm:sqref>L8</xm:sqref>
        </x14:conditionalFormatting>
        <x14:conditionalFormatting xmlns:xm="http://schemas.microsoft.com/office/excel/2006/main">
          <x14:cfRule type="expression" priority="39" id="{FD6C787D-A20E-4290-B4BB-CC6A364FE8E0}">
            <xm:f>Feuil1!$D$8=1</xm:f>
            <x14:dxf>
              <fill>
                <patternFill>
                  <bgColor rgb="FFCCFF33"/>
                </patternFill>
              </fill>
            </x14:dxf>
          </x14:cfRule>
          <xm:sqref>T8</xm:sqref>
        </x14:conditionalFormatting>
        <x14:conditionalFormatting xmlns:xm="http://schemas.microsoft.com/office/excel/2006/main">
          <x14:cfRule type="expression" priority="35" id="{1AB6BC4B-A09F-4726-BB4C-E4DD8FC65A82}">
            <xm:f>Feuil1!$D$8=1</xm:f>
            <x14:dxf>
              <fill>
                <patternFill>
                  <bgColor rgb="FFCCFF33"/>
                </patternFill>
              </fill>
            </x14:dxf>
          </x14:cfRule>
          <xm:sqref>AB8</xm:sqref>
        </x14:conditionalFormatting>
        <x14:conditionalFormatting xmlns:xm="http://schemas.microsoft.com/office/excel/2006/main">
          <x14:cfRule type="expression" priority="31" id="{3C4E2F80-7EAC-4964-A2DF-69F8D82D0F1A}">
            <xm:f>Feuil1!$D$8=1</xm:f>
            <x14:dxf>
              <fill>
                <patternFill>
                  <bgColor rgb="FFCCFF33"/>
                </patternFill>
              </fill>
            </x14:dxf>
          </x14:cfRule>
          <xm:sqref>D18</xm:sqref>
        </x14:conditionalFormatting>
        <x14:conditionalFormatting xmlns:xm="http://schemas.microsoft.com/office/excel/2006/main">
          <x14:cfRule type="expression" priority="27" id="{8CF2B8B9-ABE9-4542-841D-60D6C0D04886}">
            <xm:f>Feuil1!$D$8=1</xm:f>
            <x14:dxf>
              <fill>
                <patternFill>
                  <bgColor rgb="FFCCFF33"/>
                </patternFill>
              </fill>
            </x14:dxf>
          </x14:cfRule>
          <xm:sqref>L18</xm:sqref>
        </x14:conditionalFormatting>
        <x14:conditionalFormatting xmlns:xm="http://schemas.microsoft.com/office/excel/2006/main">
          <x14:cfRule type="expression" priority="23" id="{370E08DC-18B7-4B60-8CE7-755E73C57F92}">
            <xm:f>Feuil1!$D$8=1</xm:f>
            <x14:dxf>
              <fill>
                <patternFill>
                  <bgColor rgb="FFCCFF33"/>
                </patternFill>
              </fill>
            </x14:dxf>
          </x14:cfRule>
          <xm:sqref>T18</xm:sqref>
        </x14:conditionalFormatting>
        <x14:conditionalFormatting xmlns:xm="http://schemas.microsoft.com/office/excel/2006/main">
          <x14:cfRule type="expression" priority="19" id="{6F34D240-7E56-4106-A934-A58606B5CD7B}">
            <xm:f>Feuil1!$D$8=1</xm:f>
            <x14:dxf>
              <fill>
                <patternFill>
                  <bgColor rgb="FFCCFF33"/>
                </patternFill>
              </fill>
            </x14:dxf>
          </x14:cfRule>
          <xm:sqref>AB18</xm:sqref>
        </x14:conditionalFormatting>
        <x14:conditionalFormatting xmlns:xm="http://schemas.microsoft.com/office/excel/2006/main">
          <x14:cfRule type="expression" priority="15" id="{4CD510FD-7280-4510-BA0E-56F4E7209FF5}">
            <xm:f>Feuil1!$D$8=1</xm:f>
            <x14:dxf>
              <fill>
                <patternFill>
                  <bgColor rgb="FFCCFF33"/>
                </patternFill>
              </fill>
            </x14:dxf>
          </x14:cfRule>
          <xm:sqref>D27</xm:sqref>
        </x14:conditionalFormatting>
        <x14:conditionalFormatting xmlns:xm="http://schemas.microsoft.com/office/excel/2006/main">
          <x14:cfRule type="expression" priority="11" id="{6EEBA73C-3567-4C10-B439-306617272CE0}">
            <xm:f>Feuil1!$D$8=1</xm:f>
            <x14:dxf>
              <fill>
                <patternFill>
                  <bgColor rgb="FFCCFF33"/>
                </patternFill>
              </fill>
            </x14:dxf>
          </x14:cfRule>
          <xm:sqref>L27</xm:sqref>
        </x14:conditionalFormatting>
        <x14:conditionalFormatting xmlns:xm="http://schemas.microsoft.com/office/excel/2006/main">
          <x14:cfRule type="expression" priority="7" id="{585564F4-6131-458F-B6BA-B5E9668B05AD}">
            <xm:f>Feuil1!$D$8=1</xm:f>
            <x14:dxf>
              <fill>
                <patternFill>
                  <bgColor rgb="FFCCFF33"/>
                </patternFill>
              </fill>
            </x14:dxf>
          </x14:cfRule>
          <xm:sqref>T27</xm:sqref>
        </x14:conditionalFormatting>
        <x14:conditionalFormatting xmlns:xm="http://schemas.microsoft.com/office/excel/2006/main">
          <x14:cfRule type="expression" priority="3" id="{B72274F1-824C-4592-A6BB-92D0B8CF5E4B}">
            <xm:f>Feuil1!$D$8=1</xm:f>
            <x14:dxf>
              <fill>
                <patternFill>
                  <bgColor rgb="FFCCFF33"/>
                </patternFill>
              </fill>
            </x14:dxf>
          </x14:cfRule>
          <xm:sqref>AB27 AB33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0DD571-3E76-4D52-8813-2D667C64C3F4}">
  <sheetPr>
    <pageSetUpPr fitToPage="1"/>
  </sheetPr>
  <dimension ref="A1:GJ375"/>
  <sheetViews>
    <sheetView showGridLines="0" showRowColHeaders="0" zoomScale="115" zoomScaleNormal="115" workbookViewId="0">
      <selection activeCell="D2" sqref="D2:AH2"/>
    </sheetView>
  </sheetViews>
  <sheetFormatPr baseColWidth="10" defaultColWidth="3.28515625" defaultRowHeight="15.75" x14ac:dyDescent="0.25"/>
  <cols>
    <col min="1" max="3" width="4" style="2" customWidth="1"/>
    <col min="4" max="34" width="4.28515625" style="2" customWidth="1"/>
    <col min="35" max="35" width="3.5703125" style="2" customWidth="1"/>
    <col min="36" max="37" width="3.28515625" style="2" customWidth="1"/>
    <col min="38" max="38" width="3.42578125" style="2" customWidth="1"/>
    <col min="39" max="39" width="3.28515625" style="2" customWidth="1"/>
    <col min="40" max="40" width="12.7109375" style="2" hidden="1" customWidth="1"/>
    <col min="41" max="41" width="10.140625" style="2" hidden="1" customWidth="1"/>
    <col min="42" max="42" width="8" style="2" hidden="1" customWidth="1"/>
    <col min="43" max="43" width="7.42578125" style="2" hidden="1" customWidth="1"/>
    <col min="44" max="44" width="12.7109375" style="2" hidden="1" customWidth="1"/>
    <col min="45" max="45" width="16.140625" style="2" hidden="1" customWidth="1"/>
    <col min="46" max="46" width="9.140625" style="2" hidden="1" customWidth="1"/>
    <col min="47" max="48" width="3.28515625" style="2" hidden="1" customWidth="1"/>
    <col min="49" max="49" width="11" style="2" hidden="1" customWidth="1"/>
    <col min="50" max="50" width="7.42578125" style="2" hidden="1" customWidth="1"/>
    <col min="51" max="51" width="10.42578125" style="2" hidden="1" customWidth="1"/>
    <col min="52" max="52" width="5.140625" style="2" hidden="1" customWidth="1"/>
    <col min="53" max="66" width="3.28515625" style="2" hidden="1" customWidth="1"/>
    <col min="67" max="67" width="4.7109375" style="2" hidden="1" customWidth="1"/>
    <col min="68" max="76" width="3.28515625" style="2" hidden="1" customWidth="1"/>
    <col min="77" max="77" width="12.140625" style="2" hidden="1" customWidth="1"/>
    <col min="78" max="78" width="23.5703125" style="37" hidden="1" customWidth="1"/>
    <col min="79" max="80" width="3.28515625" style="2" hidden="1" customWidth="1"/>
    <col min="81" max="81" width="9.85546875" style="3" hidden="1" customWidth="1"/>
    <col min="82" max="82" width="31.28515625" style="4" hidden="1" customWidth="1"/>
    <col min="83" max="83" width="6.140625" style="4" hidden="1" customWidth="1"/>
    <col min="84" max="90" width="3.28515625" style="2" hidden="1" customWidth="1"/>
    <col min="91" max="92" width="9.42578125" style="2" hidden="1" customWidth="1"/>
    <col min="93" max="95" width="3.28515625" style="2" hidden="1" customWidth="1"/>
    <col min="96" max="96" width="6.28515625" style="2" hidden="1" customWidth="1"/>
    <col min="97" max="97" width="28.28515625" style="2" hidden="1" customWidth="1"/>
    <col min="98" max="98" width="28.28515625" style="2" customWidth="1"/>
    <col min="99" max="99" width="11.7109375" style="141" hidden="1" customWidth="1"/>
    <col min="100" max="100" width="139.5703125" style="120" hidden="1" customWidth="1"/>
    <col min="101" max="101" width="9" style="2" customWidth="1"/>
    <col min="102" max="117" width="3.28515625" style="2"/>
    <col min="118" max="118" width="5.42578125" style="2" customWidth="1"/>
    <col min="119" max="16384" width="3.28515625" style="2"/>
  </cols>
  <sheetData>
    <row r="1" spans="2:100" ht="59.25" customHeight="1" thickBot="1" x14ac:dyDescent="0.4">
      <c r="D1" s="191" t="s">
        <v>752</v>
      </c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1"/>
      <c r="S1" s="191"/>
      <c r="T1" s="191"/>
      <c r="U1" s="191"/>
      <c r="V1" s="191"/>
      <c r="W1" s="191"/>
      <c r="X1" s="191"/>
      <c r="Y1" s="190">
        <v>2023</v>
      </c>
      <c r="Z1" s="190"/>
      <c r="AA1" s="190"/>
      <c r="AB1" s="190"/>
      <c r="AC1" s="190"/>
      <c r="AD1" s="190"/>
      <c r="AE1" s="190"/>
      <c r="AF1" s="190"/>
      <c r="AG1" s="190"/>
      <c r="AH1" s="190"/>
      <c r="AN1" s="71"/>
      <c r="AO1" s="57"/>
      <c r="AP1" s="57"/>
      <c r="AQ1" s="57"/>
      <c r="AR1" s="247" t="str">
        <f ca="1">PROPER(TEXT(AR3,"jjjj"))</f>
        <v>Vendredi</v>
      </c>
      <c r="AS1" s="247"/>
      <c r="AT1" s="219">
        <f ca="1">DAY(AR3)</f>
        <v>16</v>
      </c>
      <c r="AU1" s="219"/>
      <c r="AV1" s="248" t="str">
        <f ca="1">PROPER(TEXT(AR3,"mmmm"))</f>
        <v>Décembre</v>
      </c>
      <c r="AW1" s="248"/>
      <c r="AX1" s="57"/>
      <c r="AY1" s="57"/>
      <c r="AZ1" s="218"/>
      <c r="BA1" s="218"/>
      <c r="BB1" s="218"/>
      <c r="BC1" s="218"/>
      <c r="BD1" s="218"/>
      <c r="BE1" s="218"/>
      <c r="BF1" s="218"/>
      <c r="BG1" s="57"/>
      <c r="BH1" s="57"/>
      <c r="BI1" s="57"/>
      <c r="BJ1" s="57"/>
      <c r="BK1" s="57"/>
      <c r="BL1" s="57"/>
      <c r="BM1" s="57"/>
      <c r="BN1" s="57"/>
      <c r="BO1" s="57"/>
      <c r="BP1" s="217" t="str">
        <f ca="1">UPPER(TEXT(TODAY(),"mmm-aaaa"))</f>
        <v>DÉC-2022</v>
      </c>
      <c r="BQ1" s="217"/>
      <c r="BR1" s="217"/>
      <c r="BS1" s="217"/>
      <c r="BT1" s="217"/>
      <c r="BU1" s="217"/>
      <c r="BV1" s="217"/>
      <c r="BW1" s="57"/>
      <c r="BX1" s="57"/>
      <c r="BY1" s="138">
        <v>44621</v>
      </c>
      <c r="BZ1" s="142" t="s">
        <v>78</v>
      </c>
      <c r="CA1" s="57"/>
      <c r="CB1" s="57"/>
      <c r="CD1" s="58"/>
      <c r="CE1" s="59"/>
      <c r="CF1" s="61" t="s">
        <v>6</v>
      </c>
      <c r="CG1" s="60" t="s">
        <v>1</v>
      </c>
      <c r="CH1" s="60" t="s">
        <v>2</v>
      </c>
      <c r="CI1" s="60" t="s">
        <v>2</v>
      </c>
      <c r="CJ1" s="60" t="s">
        <v>3</v>
      </c>
      <c r="CK1" s="60" t="s">
        <v>4</v>
      </c>
      <c r="CL1" s="61" t="s">
        <v>5</v>
      </c>
      <c r="CM1" s="57"/>
      <c r="CN1" s="57"/>
      <c r="CO1" s="57"/>
      <c r="CP1" s="57"/>
      <c r="CQ1" s="57"/>
      <c r="CR1" s="57"/>
      <c r="CS1" s="62" t="s">
        <v>787</v>
      </c>
      <c r="CT1" s="62"/>
      <c r="CU1" s="140">
        <v>44621</v>
      </c>
      <c r="CV1" s="116"/>
    </row>
    <row r="2" spans="2:100" s="7" customFormat="1" ht="12" customHeight="1" x14ac:dyDescent="0.2">
      <c r="D2" s="203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  <c r="V2" s="204"/>
      <c r="W2" s="204"/>
      <c r="X2" s="204"/>
      <c r="Y2" s="204"/>
      <c r="Z2" s="204"/>
      <c r="AA2" s="204"/>
      <c r="AB2" s="204"/>
      <c r="AC2" s="204"/>
      <c r="AD2" s="204"/>
      <c r="AE2" s="204"/>
      <c r="AF2" s="204"/>
      <c r="AG2" s="204"/>
      <c r="AH2" s="204"/>
      <c r="AN2" s="63"/>
      <c r="AO2" s="129">
        <f ca="1">TODAY()</f>
        <v>44911</v>
      </c>
      <c r="AP2" s="63"/>
      <c r="AQ2" s="63"/>
      <c r="AR2" s="223">
        <v>43850</v>
      </c>
      <c r="AS2" s="223"/>
      <c r="AT2" s="223"/>
      <c r="AU2" s="223"/>
      <c r="AV2" s="223"/>
      <c r="AW2" s="223"/>
      <c r="AX2" s="223"/>
      <c r="AY2" s="63"/>
      <c r="AZ2" s="206">
        <f>AR2-DATE(YEAR(AR2),1,1)+1</f>
        <v>20</v>
      </c>
      <c r="BA2" s="207"/>
      <c r="BB2" s="207"/>
      <c r="BC2" s="207"/>
      <c r="BD2" s="207"/>
      <c r="BE2" s="207"/>
      <c r="BF2" s="208"/>
      <c r="BG2" s="63"/>
      <c r="BH2" s="206">
        <f>IF(AZ2-59&gt;59,AZ2-59,AZ2+306)</f>
        <v>326</v>
      </c>
      <c r="BI2" s="207"/>
      <c r="BJ2" s="207"/>
      <c r="BK2" s="207"/>
      <c r="BL2" s="207"/>
      <c r="BM2" s="207"/>
      <c r="BN2" s="208"/>
      <c r="BO2" s="63"/>
      <c r="BP2" s="224" t="str">
        <f>INDEX(BZ1:BZ366,BH2)</f>
        <v>Sébastien</v>
      </c>
      <c r="BQ2" s="209"/>
      <c r="BR2" s="209"/>
      <c r="BS2" s="209"/>
      <c r="BT2" s="209"/>
      <c r="BU2" s="209"/>
      <c r="BV2" s="210"/>
      <c r="BW2" s="63"/>
      <c r="BX2" s="63"/>
      <c r="BY2" s="139">
        <f>BY1+1</f>
        <v>44622</v>
      </c>
      <c r="BZ2" s="142" t="s">
        <v>79</v>
      </c>
      <c r="CA2" s="63"/>
      <c r="CB2" s="63"/>
      <c r="CD2" s="64">
        <f>DATE($Y$1,AZ10,1)</f>
        <v>44927</v>
      </c>
      <c r="CE2" s="65">
        <f t="shared" ref="CE2:CE13" si="0">WEEKDAY(CD2)</f>
        <v>1</v>
      </c>
      <c r="CF2" s="66">
        <f t="shared" ref="CF2:CF13" si="1">IF($CE2=1,1,0)</f>
        <v>1</v>
      </c>
      <c r="CG2" s="66">
        <f t="shared" ref="CG2:CG13" si="2">IF($CE2=2,1,0)</f>
        <v>0</v>
      </c>
      <c r="CH2" s="66">
        <f t="shared" ref="CH2:CH13" si="3">IF($CE2=3,1,0)</f>
        <v>0</v>
      </c>
      <c r="CI2" s="66">
        <f t="shared" ref="CI2:CI13" si="4">IF($CE2=4,1,0)</f>
        <v>0</v>
      </c>
      <c r="CJ2" s="66">
        <f t="shared" ref="CJ2:CJ13" si="5">IF($CE2=5,1,0)</f>
        <v>0</v>
      </c>
      <c r="CK2" s="66">
        <f t="shared" ref="CK2:CK13" si="6">IF($CE2=6,1,0)</f>
        <v>0</v>
      </c>
      <c r="CL2" s="66">
        <f t="shared" ref="CL2:CL13" si="7">IF($CE2=7,1,0)</f>
        <v>0</v>
      </c>
      <c r="CM2" s="63">
        <f t="shared" ref="CM2:CM13" si="8">DAY(EOMONTH(CD2,0))</f>
        <v>31</v>
      </c>
      <c r="CN2" s="63"/>
      <c r="CO2" s="63"/>
      <c r="CP2" s="63"/>
      <c r="CQ2" s="63"/>
      <c r="CR2" s="63"/>
      <c r="CS2" s="63" t="e">
        <f>CS1-DATE(YEAR(CS1),1,1)+1</f>
        <v>#VALUE!</v>
      </c>
      <c r="CT2" s="63"/>
      <c r="CU2" s="140">
        <f>CU1+1</f>
        <v>44622</v>
      </c>
      <c r="CV2" s="116"/>
    </row>
    <row r="3" spans="2:100" ht="22.5" customHeight="1" x14ac:dyDescent="0.25">
      <c r="B3" s="12"/>
      <c r="C3" s="12"/>
      <c r="D3" s="253" t="str">
        <f ca="1">CONCATENATE(INDEX(AO7:AO13,AQ7,1),", ",INDEX(AS7:AS18,12,1)," ",  AT1)</f>
        <v>Friday, December 16</v>
      </c>
      <c r="E3" s="253"/>
      <c r="F3" s="253"/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12"/>
      <c r="AJ3" s="12"/>
      <c r="AK3" s="12"/>
      <c r="AL3" s="12"/>
      <c r="AN3" s="57"/>
      <c r="AO3" s="130">
        <f ca="1">WEEKNUM(AO2,2)</f>
        <v>51</v>
      </c>
      <c r="AP3" s="57"/>
      <c r="AQ3" s="57"/>
      <c r="AR3" s="254">
        <f ca="1">TODAY()</f>
        <v>44911</v>
      </c>
      <c r="AS3" s="255"/>
      <c r="AT3" s="255"/>
      <c r="AU3" s="255"/>
      <c r="AV3" s="255"/>
      <c r="AW3" s="255"/>
      <c r="AX3" s="256"/>
      <c r="AY3" s="57"/>
      <c r="AZ3" s="206">
        <f ca="1">AR3-DATE(YEAR(AR3),1,1)+1</f>
        <v>350</v>
      </c>
      <c r="BA3" s="207"/>
      <c r="BB3" s="207"/>
      <c r="BC3" s="207"/>
      <c r="BD3" s="207"/>
      <c r="BE3" s="207"/>
      <c r="BF3" s="208"/>
      <c r="BG3" s="57"/>
      <c r="BH3" s="206">
        <f ca="1">IF(AZ3-59&gt;1,AZ3-59,AZ3+307)</f>
        <v>291</v>
      </c>
      <c r="BI3" s="209"/>
      <c r="BJ3" s="209"/>
      <c r="BK3" s="209"/>
      <c r="BL3" s="209"/>
      <c r="BM3" s="209"/>
      <c r="BN3" s="210"/>
      <c r="BO3" s="57"/>
      <c r="BP3" s="224" t="str">
        <f ca="1">INDEX($BZ1:$BZ500,BH3)</f>
        <v>Alice</v>
      </c>
      <c r="BQ3" s="209"/>
      <c r="BR3" s="209"/>
      <c r="BS3" s="209"/>
      <c r="BT3" s="209"/>
      <c r="BU3" s="209"/>
      <c r="BV3" s="210"/>
      <c r="BW3" s="57"/>
      <c r="BX3" s="57"/>
      <c r="BY3" s="139">
        <f t="shared" ref="BY3:BY66" si="9">BY2+1</f>
        <v>44623</v>
      </c>
      <c r="BZ3" s="142" t="s">
        <v>80</v>
      </c>
      <c r="CA3" s="57"/>
      <c r="CB3" s="57"/>
      <c r="CD3" s="67">
        <f>DATE($Y$1,BA10,1)</f>
        <v>44958</v>
      </c>
      <c r="CE3" s="68">
        <f t="shared" si="0"/>
        <v>4</v>
      </c>
      <c r="CF3" s="69">
        <f t="shared" si="1"/>
        <v>0</v>
      </c>
      <c r="CG3" s="69">
        <f t="shared" si="2"/>
        <v>0</v>
      </c>
      <c r="CH3" s="69">
        <f t="shared" si="3"/>
        <v>0</v>
      </c>
      <c r="CI3" s="69">
        <f t="shared" si="4"/>
        <v>1</v>
      </c>
      <c r="CJ3" s="69">
        <f t="shared" si="5"/>
        <v>0</v>
      </c>
      <c r="CK3" s="69">
        <f t="shared" si="6"/>
        <v>0</v>
      </c>
      <c r="CL3" s="69">
        <f t="shared" si="7"/>
        <v>0</v>
      </c>
      <c r="CM3" s="63">
        <f t="shared" si="8"/>
        <v>28</v>
      </c>
      <c r="CN3" s="57"/>
      <c r="CO3" s="57">
        <f>IF(INT(Y1/4)=Y1/4,1,0)</f>
        <v>0</v>
      </c>
      <c r="CP3" s="57">
        <f>IF(INT(Y1/100)=Y1/100,1,0)</f>
        <v>0</v>
      </c>
      <c r="CQ3" s="57">
        <f>IF(INT(Y1/400)=Y1/400,0,1)</f>
        <v>1</v>
      </c>
      <c r="CR3" s="70">
        <f>28+CO3-CP3*CQ3</f>
        <v>28</v>
      </c>
      <c r="CS3" s="57"/>
      <c r="CT3" s="57"/>
      <c r="CU3" s="140">
        <f t="shared" ref="CU3:CU66" si="10">CU2+1</f>
        <v>44623</v>
      </c>
      <c r="CV3" s="116"/>
    </row>
    <row r="4" spans="2:100" ht="22.5" customHeight="1" thickBot="1" x14ac:dyDescent="0.3">
      <c r="B4" s="12"/>
      <c r="C4" s="12"/>
      <c r="D4" s="252" t="str">
        <f ca="1">CONCATENATE("Week : ",AO3," - ","Number of the day in the year : ",AO5)</f>
        <v>Week : 51 - Number of the day in the year : 350</v>
      </c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252"/>
      <c r="AF4" s="252"/>
      <c r="AG4" s="252"/>
      <c r="AH4" s="252"/>
      <c r="AI4" s="12"/>
      <c r="AJ4" s="12"/>
      <c r="AK4" s="12"/>
      <c r="AL4" s="12"/>
      <c r="AN4" s="57"/>
      <c r="AO4" s="130"/>
      <c r="AP4" s="57"/>
      <c r="AQ4" s="57"/>
      <c r="AR4" s="71"/>
      <c r="AS4" s="71"/>
      <c r="AT4" s="71"/>
      <c r="AU4" s="71"/>
      <c r="AV4" s="71"/>
      <c r="AW4" s="71"/>
      <c r="AX4" s="71"/>
      <c r="AY4" s="57"/>
      <c r="AZ4" s="72"/>
      <c r="BA4" s="72"/>
      <c r="BB4" s="72"/>
      <c r="BC4" s="72"/>
      <c r="BD4" s="72"/>
      <c r="BE4" s="72"/>
      <c r="BF4" s="72"/>
      <c r="BG4" s="57"/>
      <c r="BH4" s="72"/>
      <c r="BI4" s="63"/>
      <c r="BJ4" s="63"/>
      <c r="BK4" s="63"/>
      <c r="BL4" s="63"/>
      <c r="BM4" s="63"/>
      <c r="BN4" s="63"/>
      <c r="BO4" s="57"/>
      <c r="BP4" s="63"/>
      <c r="BQ4" s="63"/>
      <c r="BR4" s="63"/>
      <c r="BS4" s="63"/>
      <c r="BT4" s="63"/>
      <c r="BU4" s="63"/>
      <c r="BV4" s="63"/>
      <c r="BW4" s="57"/>
      <c r="BX4" s="57"/>
      <c r="BY4" s="139">
        <f t="shared" si="9"/>
        <v>44624</v>
      </c>
      <c r="BZ4" s="142" t="s">
        <v>81</v>
      </c>
      <c r="CA4" s="57"/>
      <c r="CB4" s="57"/>
      <c r="CD4" s="73">
        <f>DATE($Y$1,BB10,1)</f>
        <v>44986</v>
      </c>
      <c r="CE4" s="74">
        <f t="shared" si="0"/>
        <v>4</v>
      </c>
      <c r="CF4" s="75">
        <f t="shared" si="1"/>
        <v>0</v>
      </c>
      <c r="CG4" s="75">
        <f t="shared" si="2"/>
        <v>0</v>
      </c>
      <c r="CH4" s="75">
        <f t="shared" si="3"/>
        <v>0</v>
      </c>
      <c r="CI4" s="75">
        <f t="shared" si="4"/>
        <v>1</v>
      </c>
      <c r="CJ4" s="75">
        <f t="shared" si="5"/>
        <v>0</v>
      </c>
      <c r="CK4" s="75">
        <f t="shared" si="6"/>
        <v>0</v>
      </c>
      <c r="CL4" s="75">
        <f t="shared" si="7"/>
        <v>0</v>
      </c>
      <c r="CM4" s="63">
        <f t="shared" si="8"/>
        <v>31</v>
      </c>
      <c r="CN4" s="57"/>
      <c r="CO4" s="57"/>
      <c r="CP4" s="57"/>
      <c r="CQ4" s="57"/>
      <c r="CR4" s="57"/>
      <c r="CS4" s="76"/>
      <c r="CT4" s="76"/>
      <c r="CU4" s="140">
        <f t="shared" si="10"/>
        <v>44624</v>
      </c>
      <c r="CV4" s="116"/>
    </row>
    <row r="5" spans="2:100" ht="22.5" customHeight="1" thickBot="1" x14ac:dyDescent="0.3">
      <c r="B5" s="202">
        <f ca="1">INDEX(CV1:CV375,AZ3)</f>
        <v>0</v>
      </c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2"/>
      <c r="AK5" s="202"/>
      <c r="AL5" s="202"/>
      <c r="AN5" s="57"/>
      <c r="AO5" s="57">
        <f ca="1">TODAY()-DATE(YEAR(TODAY()),1,0)</f>
        <v>350</v>
      </c>
      <c r="AP5" s="57"/>
      <c r="AQ5" s="57"/>
      <c r="AR5" s="211" t="e">
        <f>MATCH(L36,BZ1:BZ366,0)</f>
        <v>#N/A</v>
      </c>
      <c r="AS5" s="212"/>
      <c r="AT5" s="212"/>
      <c r="AU5" s="212"/>
      <c r="AV5" s="212"/>
      <c r="AW5" s="212"/>
      <c r="AX5" s="213"/>
      <c r="AY5" s="57"/>
      <c r="AZ5" s="72"/>
      <c r="BA5" s="72"/>
      <c r="BB5" s="72"/>
      <c r="BC5" s="72"/>
      <c r="BD5" s="72"/>
      <c r="BE5" s="72"/>
      <c r="BF5" s="72"/>
      <c r="BG5" s="57"/>
      <c r="BH5" s="72"/>
      <c r="BI5" s="63"/>
      <c r="BJ5" s="63"/>
      <c r="BK5" s="63"/>
      <c r="BL5" s="63"/>
      <c r="BM5" s="63"/>
      <c r="BN5" s="63"/>
      <c r="BO5" s="57"/>
      <c r="BP5" s="63"/>
      <c r="BQ5" s="63"/>
      <c r="BR5" s="63"/>
      <c r="BS5" s="63"/>
      <c r="BT5" s="63"/>
      <c r="BU5" s="63"/>
      <c r="BV5" s="63"/>
      <c r="BW5" s="57"/>
      <c r="BX5" s="57"/>
      <c r="BY5" s="139">
        <f t="shared" si="9"/>
        <v>44625</v>
      </c>
      <c r="BZ5" s="142" t="s">
        <v>82</v>
      </c>
      <c r="CA5" s="63"/>
      <c r="CB5" s="63"/>
      <c r="CD5" s="77">
        <f>DATE($Y$1,BC10,1)</f>
        <v>45017</v>
      </c>
      <c r="CE5" s="78">
        <f t="shared" si="0"/>
        <v>7</v>
      </c>
      <c r="CF5" s="79">
        <f t="shared" si="1"/>
        <v>0</v>
      </c>
      <c r="CG5" s="79">
        <f t="shared" si="2"/>
        <v>0</v>
      </c>
      <c r="CH5" s="79">
        <f t="shared" si="3"/>
        <v>0</v>
      </c>
      <c r="CI5" s="79">
        <f t="shared" si="4"/>
        <v>0</v>
      </c>
      <c r="CJ5" s="79">
        <f t="shared" si="5"/>
        <v>0</v>
      </c>
      <c r="CK5" s="79">
        <f t="shared" si="6"/>
        <v>0</v>
      </c>
      <c r="CL5" s="79">
        <f t="shared" si="7"/>
        <v>1</v>
      </c>
      <c r="CM5" s="63">
        <f t="shared" si="8"/>
        <v>30</v>
      </c>
      <c r="CN5" s="57"/>
      <c r="CO5" s="57"/>
      <c r="CP5" s="57"/>
      <c r="CQ5" s="57"/>
      <c r="CR5" s="57"/>
      <c r="CS5" s="63"/>
      <c r="CT5" s="63"/>
      <c r="CU5" s="140">
        <f t="shared" si="10"/>
        <v>44625</v>
      </c>
      <c r="CV5" s="116"/>
    </row>
    <row r="6" spans="2:100" s="7" customFormat="1" ht="27" customHeight="1" thickBot="1" x14ac:dyDescent="0.25">
      <c r="D6" s="195" t="s">
        <v>743</v>
      </c>
      <c r="E6" s="195"/>
      <c r="F6" s="195"/>
      <c r="G6" s="195"/>
      <c r="H6" s="195"/>
      <c r="I6" s="195"/>
      <c r="J6" s="195"/>
      <c r="K6" s="13"/>
      <c r="L6" s="249" t="str">
        <f>INDEX($AS$7:$AS$18,BA10)</f>
        <v>February</v>
      </c>
      <c r="M6" s="249"/>
      <c r="N6" s="249"/>
      <c r="O6" s="249"/>
      <c r="P6" s="249"/>
      <c r="Q6" s="249"/>
      <c r="R6" s="249"/>
      <c r="S6" s="14"/>
      <c r="T6" s="250" t="str">
        <f>INDEX($AS$7:$AS$18,BB10)</f>
        <v>March</v>
      </c>
      <c r="U6" s="250"/>
      <c r="V6" s="250"/>
      <c r="W6" s="250"/>
      <c r="X6" s="250"/>
      <c r="Y6" s="250"/>
      <c r="Z6" s="250"/>
      <c r="AA6" s="13"/>
      <c r="AB6" s="251" t="str">
        <f>INDEX($AS$7:$AS$18,BC10)</f>
        <v>April</v>
      </c>
      <c r="AC6" s="251"/>
      <c r="AD6" s="251"/>
      <c r="AE6" s="251"/>
      <c r="AF6" s="251"/>
      <c r="AG6" s="251"/>
      <c r="AH6" s="251"/>
      <c r="AI6" s="15"/>
      <c r="AN6" s="63"/>
      <c r="AO6" s="63" t="str">
        <f ca="1">IF(AO5=1,"er","e")</f>
        <v>e</v>
      </c>
      <c r="AP6" s="63"/>
      <c r="AQ6" s="63"/>
      <c r="AR6" s="211" t="e">
        <f>MATCH(L39,BY1:BY366,0)</f>
        <v>#N/A</v>
      </c>
      <c r="AS6" s="212"/>
      <c r="AT6" s="212"/>
      <c r="AU6" s="212"/>
      <c r="AV6" s="212"/>
      <c r="AW6" s="212"/>
      <c r="AX6" s="213"/>
      <c r="AY6" s="80"/>
      <c r="AZ6" s="185"/>
      <c r="BA6" s="185"/>
      <c r="BB6" s="185"/>
      <c r="BC6" s="185"/>
      <c r="BD6" s="185"/>
      <c r="BE6" s="185"/>
      <c r="BF6" s="185"/>
      <c r="BG6" s="81"/>
      <c r="BH6" s="189"/>
      <c r="BI6" s="189"/>
      <c r="BJ6" s="189"/>
      <c r="BK6" s="189"/>
      <c r="BL6" s="189"/>
      <c r="BM6" s="189"/>
      <c r="BN6" s="189"/>
      <c r="BO6" s="80"/>
      <c r="BP6" s="180"/>
      <c r="BQ6" s="180"/>
      <c r="BR6" s="180"/>
      <c r="BS6" s="180"/>
      <c r="BT6" s="180"/>
      <c r="BU6" s="180"/>
      <c r="BV6" s="180"/>
      <c r="BW6" s="63"/>
      <c r="BX6" s="63"/>
      <c r="BY6" s="139">
        <f t="shared" si="9"/>
        <v>44626</v>
      </c>
      <c r="BZ6" s="142" t="s">
        <v>83</v>
      </c>
      <c r="CA6" s="57"/>
      <c r="CB6" s="57"/>
      <c r="CD6" s="82">
        <f>DATE($Y$1,BD10,1)</f>
        <v>45047</v>
      </c>
      <c r="CE6" s="83">
        <f t="shared" si="0"/>
        <v>2</v>
      </c>
      <c r="CF6" s="84">
        <f t="shared" si="1"/>
        <v>0</v>
      </c>
      <c r="CG6" s="84">
        <f t="shared" si="2"/>
        <v>1</v>
      </c>
      <c r="CH6" s="84">
        <f t="shared" si="3"/>
        <v>0</v>
      </c>
      <c r="CI6" s="84">
        <f t="shared" si="4"/>
        <v>0</v>
      </c>
      <c r="CJ6" s="84">
        <f t="shared" si="5"/>
        <v>0</v>
      </c>
      <c r="CK6" s="84">
        <f t="shared" si="6"/>
        <v>0</v>
      </c>
      <c r="CL6" s="84">
        <f t="shared" si="7"/>
        <v>0</v>
      </c>
      <c r="CM6" s="63">
        <f t="shared" si="8"/>
        <v>31</v>
      </c>
      <c r="CN6" s="63"/>
      <c r="CO6" s="63"/>
      <c r="CP6" s="63"/>
      <c r="CQ6" s="63"/>
      <c r="CR6" s="63"/>
      <c r="CS6" s="57"/>
      <c r="CT6" s="57"/>
      <c r="CU6" s="140">
        <f t="shared" si="10"/>
        <v>44626</v>
      </c>
      <c r="CV6" s="116"/>
    </row>
    <row r="7" spans="2:100" ht="16.149999999999999" customHeight="1" thickBot="1" x14ac:dyDescent="0.3">
      <c r="D7" s="6" t="s">
        <v>751</v>
      </c>
      <c r="E7" s="5" t="s">
        <v>746</v>
      </c>
      <c r="F7" s="5" t="s">
        <v>747</v>
      </c>
      <c r="G7" s="5" t="s">
        <v>748</v>
      </c>
      <c r="H7" s="5" t="s">
        <v>749</v>
      </c>
      <c r="I7" s="5" t="s">
        <v>745</v>
      </c>
      <c r="J7" s="6" t="s">
        <v>750</v>
      </c>
      <c r="K7" s="16"/>
      <c r="L7" s="6" t="s">
        <v>751</v>
      </c>
      <c r="M7" s="5" t="s">
        <v>746</v>
      </c>
      <c r="N7" s="5" t="s">
        <v>747</v>
      </c>
      <c r="O7" s="5" t="s">
        <v>748</v>
      </c>
      <c r="P7" s="5" t="s">
        <v>749</v>
      </c>
      <c r="Q7" s="5" t="s">
        <v>745</v>
      </c>
      <c r="R7" s="6" t="s">
        <v>750</v>
      </c>
      <c r="S7" s="17"/>
      <c r="T7" s="6" t="s">
        <v>751</v>
      </c>
      <c r="U7" s="5" t="s">
        <v>746</v>
      </c>
      <c r="V7" s="5" t="s">
        <v>747</v>
      </c>
      <c r="W7" s="5" t="s">
        <v>748</v>
      </c>
      <c r="X7" s="5" t="s">
        <v>749</v>
      </c>
      <c r="Y7" s="5" t="s">
        <v>745</v>
      </c>
      <c r="Z7" s="6" t="s">
        <v>750</v>
      </c>
      <c r="AA7" s="16"/>
      <c r="AB7" s="6" t="s">
        <v>751</v>
      </c>
      <c r="AC7" s="5" t="s">
        <v>746</v>
      </c>
      <c r="AD7" s="5" t="s">
        <v>747</v>
      </c>
      <c r="AE7" s="5" t="s">
        <v>748</v>
      </c>
      <c r="AF7" s="5" t="s">
        <v>749</v>
      </c>
      <c r="AG7" s="5" t="s">
        <v>745</v>
      </c>
      <c r="AH7" s="6" t="s">
        <v>750</v>
      </c>
      <c r="AI7" s="18"/>
      <c r="AN7" s="76" t="s">
        <v>771</v>
      </c>
      <c r="AO7" s="76" t="s">
        <v>763</v>
      </c>
      <c r="AQ7" s="128">
        <f ca="1">MATCH(AR1,AN7:AN13,0)</f>
        <v>5</v>
      </c>
      <c r="AR7" s="87" t="s">
        <v>12</v>
      </c>
      <c r="AS7" s="87" t="s">
        <v>743</v>
      </c>
      <c r="AT7" s="128">
        <f ca="1">MATCH(AV1,AR7:AR18,0)</f>
        <v>12</v>
      </c>
      <c r="AU7" s="131"/>
      <c r="AV7" s="85"/>
      <c r="AW7" s="86"/>
      <c r="AX7" s="86"/>
      <c r="AY7" s="87"/>
      <c r="AZ7" s="85"/>
      <c r="BA7" s="85"/>
      <c r="BB7" s="85"/>
      <c r="BC7" s="85"/>
      <c r="BD7" s="85"/>
      <c r="BE7" s="86"/>
      <c r="BF7" s="86"/>
      <c r="BG7" s="88"/>
      <c r="BH7" s="85"/>
      <c r="BI7" s="85"/>
      <c r="BJ7" s="85"/>
      <c r="BK7" s="85"/>
      <c r="BL7" s="85"/>
      <c r="BM7" s="86"/>
      <c r="BN7" s="86"/>
      <c r="BO7" s="87"/>
      <c r="BP7" s="85"/>
      <c r="BQ7" s="85"/>
      <c r="BR7" s="85"/>
      <c r="BS7" s="85"/>
      <c r="BT7" s="85"/>
      <c r="BU7" s="86"/>
      <c r="BV7" s="86"/>
      <c r="BW7" s="57"/>
      <c r="BX7" s="57"/>
      <c r="BY7" s="139">
        <f t="shared" si="9"/>
        <v>44627</v>
      </c>
      <c r="BZ7" s="142" t="s">
        <v>84</v>
      </c>
      <c r="CA7" s="57"/>
      <c r="CB7" s="57"/>
      <c r="CD7" s="89">
        <f>DATE($Y$1,BE10,1)</f>
        <v>45078</v>
      </c>
      <c r="CE7" s="90">
        <f t="shared" si="0"/>
        <v>5</v>
      </c>
      <c r="CF7" s="91">
        <f t="shared" si="1"/>
        <v>0</v>
      </c>
      <c r="CG7" s="91">
        <f t="shared" si="2"/>
        <v>0</v>
      </c>
      <c r="CH7" s="91">
        <f t="shared" si="3"/>
        <v>0</v>
      </c>
      <c r="CI7" s="91">
        <f t="shared" si="4"/>
        <v>0</v>
      </c>
      <c r="CJ7" s="91">
        <f t="shared" si="5"/>
        <v>1</v>
      </c>
      <c r="CK7" s="91">
        <f t="shared" si="6"/>
        <v>0</v>
      </c>
      <c r="CL7" s="91">
        <f t="shared" si="7"/>
        <v>0</v>
      </c>
      <c r="CM7" s="63">
        <f t="shared" si="8"/>
        <v>30</v>
      </c>
      <c r="CN7" s="57"/>
      <c r="CO7" s="57"/>
      <c r="CP7" s="57"/>
      <c r="CQ7" s="57"/>
      <c r="CR7" s="57"/>
      <c r="CS7" s="57"/>
      <c r="CT7" s="57"/>
      <c r="CU7" s="140">
        <f t="shared" si="10"/>
        <v>44627</v>
      </c>
      <c r="CV7" s="116"/>
    </row>
    <row r="8" spans="2:100" x14ac:dyDescent="0.25">
      <c r="D8" s="111">
        <f>CF2</f>
        <v>1</v>
      </c>
      <c r="E8" s="110">
        <f t="shared" ref="E8:J8" si="11">IF(D8=0,CG2,D8+1)</f>
        <v>2</v>
      </c>
      <c r="F8" s="110">
        <f t="shared" si="11"/>
        <v>3</v>
      </c>
      <c r="G8" s="110">
        <f t="shared" si="11"/>
        <v>4</v>
      </c>
      <c r="H8" s="110">
        <f t="shared" si="11"/>
        <v>5</v>
      </c>
      <c r="I8" s="110">
        <f t="shared" si="11"/>
        <v>6</v>
      </c>
      <c r="J8" s="111">
        <f t="shared" si="11"/>
        <v>7</v>
      </c>
      <c r="K8" s="57"/>
      <c r="L8" s="110">
        <f>CF3</f>
        <v>0</v>
      </c>
      <c r="M8" s="110">
        <f t="shared" ref="M8:R8" si="12">IF(L8=0,CG3,L8+1)</f>
        <v>0</v>
      </c>
      <c r="N8" s="110">
        <f t="shared" si="12"/>
        <v>0</v>
      </c>
      <c r="O8" s="110">
        <f t="shared" si="12"/>
        <v>1</v>
      </c>
      <c r="P8" s="110">
        <f t="shared" si="12"/>
        <v>2</v>
      </c>
      <c r="Q8" s="110">
        <f t="shared" si="12"/>
        <v>3</v>
      </c>
      <c r="R8" s="111">
        <f t="shared" si="12"/>
        <v>4</v>
      </c>
      <c r="S8" s="112"/>
      <c r="T8" s="111">
        <f>CF4</f>
        <v>0</v>
      </c>
      <c r="U8" s="110">
        <f t="shared" ref="U8:Z8" si="13">IF(T8=0,CG$4,T8+1)</f>
        <v>0</v>
      </c>
      <c r="V8" s="110">
        <f t="shared" si="13"/>
        <v>0</v>
      </c>
      <c r="W8" s="110">
        <f t="shared" si="13"/>
        <v>1</v>
      </c>
      <c r="X8" s="110">
        <f t="shared" si="13"/>
        <v>2</v>
      </c>
      <c r="Y8" s="110">
        <f t="shared" si="13"/>
        <v>3</v>
      </c>
      <c r="Z8" s="111">
        <f t="shared" si="13"/>
        <v>4</v>
      </c>
      <c r="AA8" s="110"/>
      <c r="AB8" s="111">
        <f>CF5</f>
        <v>0</v>
      </c>
      <c r="AC8" s="110">
        <f t="shared" ref="AC8:AH8" si="14">IF(AB8=0,CG$5,AB8+1)</f>
        <v>0</v>
      </c>
      <c r="AD8" s="110">
        <f t="shared" si="14"/>
        <v>0</v>
      </c>
      <c r="AE8" s="110">
        <f t="shared" si="14"/>
        <v>0</v>
      </c>
      <c r="AF8" s="110">
        <f t="shared" si="14"/>
        <v>0</v>
      </c>
      <c r="AG8" s="110">
        <f t="shared" si="14"/>
        <v>0</v>
      </c>
      <c r="AH8" s="110">
        <f t="shared" si="14"/>
        <v>1</v>
      </c>
      <c r="AI8" s="18"/>
      <c r="AN8" s="76" t="s">
        <v>772</v>
      </c>
      <c r="AO8" s="76" t="s">
        <v>764</v>
      </c>
      <c r="AP8" s="57"/>
      <c r="AQ8" s="57"/>
      <c r="AR8" s="87" t="s">
        <v>0</v>
      </c>
      <c r="AS8" s="87" t="s">
        <v>744</v>
      </c>
      <c r="AT8" s="128"/>
      <c r="AU8" s="87"/>
      <c r="AV8" s="87"/>
      <c r="AW8" s="87"/>
      <c r="AX8" s="87"/>
      <c r="AY8" s="87"/>
      <c r="AZ8" s="87"/>
      <c r="BA8" s="87"/>
      <c r="BB8" s="87"/>
      <c r="BC8" s="87"/>
      <c r="BD8" s="87"/>
      <c r="BE8" s="87"/>
      <c r="BF8" s="87"/>
      <c r="BG8" s="88"/>
      <c r="BH8" s="87"/>
      <c r="BI8" s="87"/>
      <c r="BJ8" s="87"/>
      <c r="BK8" s="87"/>
      <c r="BL8" s="87"/>
      <c r="BM8" s="87"/>
      <c r="BN8" s="87"/>
      <c r="BO8" s="87"/>
      <c r="BP8" s="87"/>
      <c r="BQ8" s="87"/>
      <c r="BR8" s="87"/>
      <c r="BS8" s="87"/>
      <c r="BT8" s="87"/>
      <c r="BU8" s="87"/>
      <c r="BV8" s="87"/>
      <c r="BW8" s="57"/>
      <c r="BX8" s="57"/>
      <c r="BY8" s="139">
        <f t="shared" si="9"/>
        <v>44628</v>
      </c>
      <c r="BZ8" s="142" t="s">
        <v>85</v>
      </c>
      <c r="CA8" s="57" t="s">
        <v>7</v>
      </c>
      <c r="CB8" s="57"/>
      <c r="CD8" s="92">
        <f>DATE($Y$1,BF10,1)</f>
        <v>45108</v>
      </c>
      <c r="CE8" s="93">
        <f t="shared" si="0"/>
        <v>7</v>
      </c>
      <c r="CF8" s="94">
        <f t="shared" si="1"/>
        <v>0</v>
      </c>
      <c r="CG8" s="94">
        <f t="shared" si="2"/>
        <v>0</v>
      </c>
      <c r="CH8" s="94">
        <f t="shared" si="3"/>
        <v>0</v>
      </c>
      <c r="CI8" s="94">
        <f t="shared" si="4"/>
        <v>0</v>
      </c>
      <c r="CJ8" s="94">
        <f t="shared" si="5"/>
        <v>0</v>
      </c>
      <c r="CK8" s="94">
        <f t="shared" si="6"/>
        <v>0</v>
      </c>
      <c r="CL8" s="94">
        <f t="shared" si="7"/>
        <v>1</v>
      </c>
      <c r="CM8" s="63">
        <f t="shared" si="8"/>
        <v>31</v>
      </c>
      <c r="CN8" s="57"/>
      <c r="CO8" s="57"/>
      <c r="CP8" s="57"/>
      <c r="CQ8" s="57"/>
      <c r="CR8" s="57"/>
      <c r="CS8" s="57"/>
      <c r="CT8" s="57"/>
      <c r="CU8" s="140">
        <f t="shared" si="10"/>
        <v>44628</v>
      </c>
      <c r="CV8" s="116"/>
    </row>
    <row r="9" spans="2:100" x14ac:dyDescent="0.25">
      <c r="C9" s="111"/>
      <c r="D9" s="111">
        <f>J8+1</f>
        <v>8</v>
      </c>
      <c r="E9" s="110">
        <f>D9+1</f>
        <v>9</v>
      </c>
      <c r="F9" s="110">
        <f t="shared" ref="F9:J11" si="15">E9+1</f>
        <v>10</v>
      </c>
      <c r="G9" s="110">
        <f t="shared" si="15"/>
        <v>11</v>
      </c>
      <c r="H9" s="110">
        <f t="shared" si="15"/>
        <v>12</v>
      </c>
      <c r="I9" s="121">
        <f t="shared" si="15"/>
        <v>13</v>
      </c>
      <c r="J9" s="111">
        <f t="shared" si="15"/>
        <v>14</v>
      </c>
      <c r="K9" s="57"/>
      <c r="L9" s="111">
        <f>IF(R8=0,#REF!,R8+1)</f>
        <v>5</v>
      </c>
      <c r="M9" s="110">
        <f t="shared" ref="M9:R11" si="16">L9+1</f>
        <v>6</v>
      </c>
      <c r="N9" s="110">
        <f t="shared" si="16"/>
        <v>7</v>
      </c>
      <c r="O9" s="110">
        <f t="shared" si="16"/>
        <v>8</v>
      </c>
      <c r="P9" s="110">
        <f t="shared" si="16"/>
        <v>9</v>
      </c>
      <c r="Q9" s="110">
        <f t="shared" si="16"/>
        <v>10</v>
      </c>
      <c r="R9" s="111">
        <f t="shared" si="16"/>
        <v>11</v>
      </c>
      <c r="S9" s="112"/>
      <c r="T9" s="111">
        <f>Z8+1</f>
        <v>5</v>
      </c>
      <c r="U9" s="110">
        <f>T9+1</f>
        <v>6</v>
      </c>
      <c r="V9" s="110">
        <f t="shared" ref="V9:Z11" si="17">U9+1</f>
        <v>7</v>
      </c>
      <c r="W9" s="110">
        <f t="shared" si="17"/>
        <v>8</v>
      </c>
      <c r="X9" s="110">
        <f t="shared" si="17"/>
        <v>9</v>
      </c>
      <c r="Y9" s="123">
        <f t="shared" si="17"/>
        <v>10</v>
      </c>
      <c r="Z9" s="111">
        <f t="shared" si="17"/>
        <v>11</v>
      </c>
      <c r="AA9" s="110"/>
      <c r="AB9" s="111">
        <f>AH8+1</f>
        <v>2</v>
      </c>
      <c r="AC9" s="110">
        <f>AB9+1</f>
        <v>3</v>
      </c>
      <c r="AD9" s="110">
        <f t="shared" ref="AD9:AH9" si="18">AC9+1</f>
        <v>4</v>
      </c>
      <c r="AE9" s="110">
        <f t="shared" si="18"/>
        <v>5</v>
      </c>
      <c r="AF9" s="110">
        <f t="shared" si="18"/>
        <v>6</v>
      </c>
      <c r="AG9" s="123">
        <f t="shared" si="18"/>
        <v>7</v>
      </c>
      <c r="AH9" s="111">
        <f t="shared" si="18"/>
        <v>8</v>
      </c>
      <c r="AI9" s="18"/>
      <c r="AN9" s="76" t="s">
        <v>773</v>
      </c>
      <c r="AO9" s="76" t="s">
        <v>793</v>
      </c>
      <c r="AP9" s="57"/>
      <c r="AQ9" s="57"/>
      <c r="AR9" s="87" t="s">
        <v>13</v>
      </c>
      <c r="AS9" s="87" t="s">
        <v>753</v>
      </c>
      <c r="AT9" s="87"/>
      <c r="AU9" s="87"/>
      <c r="AV9" s="87"/>
      <c r="AW9" s="87"/>
      <c r="AX9" s="87"/>
      <c r="AY9" s="87"/>
      <c r="AZ9" s="57" t="s">
        <v>786</v>
      </c>
      <c r="BA9" s="87"/>
      <c r="BB9" s="87"/>
      <c r="BC9" s="87"/>
      <c r="BD9" s="87"/>
      <c r="BE9" s="87"/>
      <c r="BF9" s="87"/>
      <c r="BG9" s="88"/>
      <c r="BH9" s="87"/>
      <c r="BI9" s="87"/>
      <c r="BJ9" s="87"/>
      <c r="BK9" s="87"/>
      <c r="BL9" s="87"/>
      <c r="BM9" s="87"/>
      <c r="BN9" s="87"/>
      <c r="BO9" s="87"/>
      <c r="BP9" s="87"/>
      <c r="BQ9" s="87"/>
      <c r="BR9" s="87"/>
      <c r="BS9" s="87"/>
      <c r="BT9" s="87"/>
      <c r="BU9" s="87"/>
      <c r="BV9" s="87"/>
      <c r="BW9" s="57"/>
      <c r="BX9" s="57"/>
      <c r="BY9" s="139">
        <f t="shared" si="9"/>
        <v>44629</v>
      </c>
      <c r="BZ9" s="142" t="s">
        <v>86</v>
      </c>
      <c r="CA9" s="57"/>
      <c r="CB9" s="57"/>
      <c r="CD9" s="95">
        <f>DATE($Y$1,BG10,1)</f>
        <v>45139</v>
      </c>
      <c r="CE9" s="96">
        <f t="shared" si="0"/>
        <v>3</v>
      </c>
      <c r="CF9" s="97">
        <f t="shared" si="1"/>
        <v>0</v>
      </c>
      <c r="CG9" s="97">
        <f t="shared" si="2"/>
        <v>0</v>
      </c>
      <c r="CH9" s="97">
        <f t="shared" si="3"/>
        <v>1</v>
      </c>
      <c r="CI9" s="97">
        <f t="shared" si="4"/>
        <v>0</v>
      </c>
      <c r="CJ9" s="97">
        <f t="shared" si="5"/>
        <v>0</v>
      </c>
      <c r="CK9" s="97">
        <f t="shared" si="6"/>
        <v>0</v>
      </c>
      <c r="CL9" s="97">
        <f t="shared" si="7"/>
        <v>0</v>
      </c>
      <c r="CM9" s="63">
        <f t="shared" si="8"/>
        <v>31</v>
      </c>
      <c r="CN9" s="57"/>
      <c r="CO9" s="57"/>
      <c r="CP9" s="57"/>
      <c r="CQ9" s="57"/>
      <c r="CR9" s="57"/>
      <c r="CS9" s="57"/>
      <c r="CT9" s="57"/>
      <c r="CU9" s="140">
        <f t="shared" si="10"/>
        <v>44629</v>
      </c>
      <c r="CV9" s="116"/>
    </row>
    <row r="10" spans="2:100" x14ac:dyDescent="0.25">
      <c r="C10" s="111"/>
      <c r="D10" s="111">
        <f>J9+1</f>
        <v>15</v>
      </c>
      <c r="E10" s="110">
        <f>D10+1</f>
        <v>16</v>
      </c>
      <c r="F10" s="110">
        <f t="shared" si="15"/>
        <v>17</v>
      </c>
      <c r="G10" s="110">
        <f t="shared" si="15"/>
        <v>18</v>
      </c>
      <c r="H10" s="110">
        <f t="shared" si="15"/>
        <v>19</v>
      </c>
      <c r="I10" s="121">
        <f t="shared" si="15"/>
        <v>20</v>
      </c>
      <c r="J10" s="111">
        <f t="shared" si="15"/>
        <v>21</v>
      </c>
      <c r="K10" s="57"/>
      <c r="L10" s="111">
        <f>R9+1</f>
        <v>12</v>
      </c>
      <c r="M10" s="110">
        <f t="shared" si="16"/>
        <v>13</v>
      </c>
      <c r="N10" s="110">
        <f t="shared" si="16"/>
        <v>14</v>
      </c>
      <c r="O10" s="110">
        <f t="shared" si="16"/>
        <v>15</v>
      </c>
      <c r="P10" s="110">
        <f t="shared" si="16"/>
        <v>16</v>
      </c>
      <c r="Q10" s="110">
        <f t="shared" si="16"/>
        <v>17</v>
      </c>
      <c r="R10" s="111">
        <f t="shared" si="16"/>
        <v>18</v>
      </c>
      <c r="S10" s="112"/>
      <c r="T10" s="111">
        <f>Z9+1</f>
        <v>12</v>
      </c>
      <c r="U10" s="110">
        <f>T10+1</f>
        <v>13</v>
      </c>
      <c r="V10" s="110">
        <f t="shared" si="17"/>
        <v>14</v>
      </c>
      <c r="W10" s="110">
        <f t="shared" si="17"/>
        <v>15</v>
      </c>
      <c r="X10" s="110">
        <f t="shared" si="17"/>
        <v>16</v>
      </c>
      <c r="Y10" s="123">
        <f t="shared" si="17"/>
        <v>17</v>
      </c>
      <c r="Z10" s="111">
        <f t="shared" si="17"/>
        <v>18</v>
      </c>
      <c r="AA10" s="110"/>
      <c r="AB10" s="111">
        <f>AH9+1</f>
        <v>9</v>
      </c>
      <c r="AC10" s="110">
        <f>AB10+1</f>
        <v>10</v>
      </c>
      <c r="AD10" s="110">
        <f t="shared" ref="AD10:AH11" si="19">AC10+1</f>
        <v>11</v>
      </c>
      <c r="AE10" s="110">
        <f t="shared" si="19"/>
        <v>12</v>
      </c>
      <c r="AF10" s="110">
        <f t="shared" si="19"/>
        <v>13</v>
      </c>
      <c r="AG10" s="123">
        <f t="shared" si="19"/>
        <v>14</v>
      </c>
      <c r="AH10" s="111">
        <f t="shared" si="19"/>
        <v>15</v>
      </c>
      <c r="AI10" s="18"/>
      <c r="AN10" s="76" t="s">
        <v>774</v>
      </c>
      <c r="AO10" s="76" t="s">
        <v>765</v>
      </c>
      <c r="AP10" s="57"/>
      <c r="AQ10" s="57"/>
      <c r="AR10" s="87" t="s">
        <v>14</v>
      </c>
      <c r="AS10" s="87" t="s">
        <v>754</v>
      </c>
      <c r="AT10" s="87"/>
      <c r="AU10" s="87"/>
      <c r="AV10" s="87"/>
      <c r="AW10" s="87"/>
      <c r="AX10" s="87"/>
      <c r="AY10" s="87"/>
      <c r="AZ10" s="158">
        <f>INDEX({1;2;3;4;5;6;7;8;9;10;11;12},MATCH($D$6,{"january";"february";"march";"april";"may";"june";"july";"august";"september";"october";"november";"december"},0))</f>
        <v>1</v>
      </c>
      <c r="BA10" s="87">
        <f>IF(AZ10&lt;12,AZ10+1,AZ10-11)</f>
        <v>2</v>
      </c>
      <c r="BB10" s="87">
        <f t="shared" ref="BB10:BK10" si="20">IF(BA10&lt;12,BA10+1,BA10-11)</f>
        <v>3</v>
      </c>
      <c r="BC10" s="87">
        <f t="shared" si="20"/>
        <v>4</v>
      </c>
      <c r="BD10" s="87">
        <f t="shared" si="20"/>
        <v>5</v>
      </c>
      <c r="BE10" s="87">
        <f t="shared" si="20"/>
        <v>6</v>
      </c>
      <c r="BF10" s="87">
        <f t="shared" si="20"/>
        <v>7</v>
      </c>
      <c r="BG10" s="87">
        <f t="shared" si="20"/>
        <v>8</v>
      </c>
      <c r="BH10" s="87">
        <f t="shared" si="20"/>
        <v>9</v>
      </c>
      <c r="BI10" s="87">
        <f t="shared" si="20"/>
        <v>10</v>
      </c>
      <c r="BJ10" s="87">
        <f t="shared" si="20"/>
        <v>11</v>
      </c>
      <c r="BK10" s="87">
        <f t="shared" si="20"/>
        <v>12</v>
      </c>
      <c r="BL10" s="87" t="s">
        <v>7</v>
      </c>
      <c r="BM10" s="87" t="s">
        <v>7</v>
      </c>
      <c r="BN10" s="87" t="s">
        <v>7</v>
      </c>
      <c r="BO10" s="87"/>
      <c r="BP10" s="87"/>
      <c r="BQ10" s="87"/>
      <c r="BR10" s="87"/>
      <c r="BS10" s="87"/>
      <c r="BT10" s="87"/>
      <c r="BU10" s="87"/>
      <c r="BV10" s="87"/>
      <c r="BW10" s="57"/>
      <c r="BX10" s="57"/>
      <c r="BY10" s="139">
        <f t="shared" si="9"/>
        <v>44630</v>
      </c>
      <c r="BZ10" s="142" t="s">
        <v>87</v>
      </c>
      <c r="CA10" s="57"/>
      <c r="CB10" s="57"/>
      <c r="CD10" s="98">
        <f>DATE($Y$1,BH10,1)</f>
        <v>45170</v>
      </c>
      <c r="CE10" s="99">
        <f t="shared" si="0"/>
        <v>6</v>
      </c>
      <c r="CF10" s="100">
        <f t="shared" si="1"/>
        <v>0</v>
      </c>
      <c r="CG10" s="100">
        <f t="shared" si="2"/>
        <v>0</v>
      </c>
      <c r="CH10" s="100">
        <f t="shared" si="3"/>
        <v>0</v>
      </c>
      <c r="CI10" s="100">
        <f t="shared" si="4"/>
        <v>0</v>
      </c>
      <c r="CJ10" s="100">
        <f t="shared" si="5"/>
        <v>0</v>
      </c>
      <c r="CK10" s="100">
        <f t="shared" si="6"/>
        <v>1</v>
      </c>
      <c r="CL10" s="100">
        <f t="shared" si="7"/>
        <v>0</v>
      </c>
      <c r="CM10" s="63">
        <f t="shared" si="8"/>
        <v>30</v>
      </c>
      <c r="CN10" s="57"/>
      <c r="CO10" s="57"/>
      <c r="CP10" s="57"/>
      <c r="CQ10" s="57"/>
      <c r="CR10" s="57"/>
      <c r="CS10" s="57"/>
      <c r="CT10" s="57"/>
      <c r="CU10" s="140">
        <f t="shared" si="10"/>
        <v>44630</v>
      </c>
      <c r="CV10" s="116"/>
    </row>
    <row r="11" spans="2:100" x14ac:dyDescent="0.25">
      <c r="C11" s="111"/>
      <c r="D11" s="111">
        <f>J10+1</f>
        <v>22</v>
      </c>
      <c r="E11" s="110">
        <f>D11+1</f>
        <v>23</v>
      </c>
      <c r="F11" s="110">
        <f t="shared" si="15"/>
        <v>24</v>
      </c>
      <c r="G11" s="110">
        <f t="shared" si="15"/>
        <v>25</v>
      </c>
      <c r="H11" s="110">
        <f t="shared" si="15"/>
        <v>26</v>
      </c>
      <c r="I11" s="121">
        <f t="shared" si="15"/>
        <v>27</v>
      </c>
      <c r="J11" s="111">
        <f t="shared" si="15"/>
        <v>28</v>
      </c>
      <c r="K11" s="57"/>
      <c r="L11" s="111">
        <f>R10+1</f>
        <v>19</v>
      </c>
      <c r="M11" s="110">
        <f t="shared" si="16"/>
        <v>20</v>
      </c>
      <c r="N11" s="110">
        <f t="shared" si="16"/>
        <v>21</v>
      </c>
      <c r="O11" s="110">
        <f t="shared" si="16"/>
        <v>22</v>
      </c>
      <c r="P11" s="110">
        <f t="shared" si="16"/>
        <v>23</v>
      </c>
      <c r="Q11" s="110">
        <f t="shared" si="16"/>
        <v>24</v>
      </c>
      <c r="R11" s="111">
        <f t="shared" si="16"/>
        <v>25</v>
      </c>
      <c r="S11" s="112"/>
      <c r="T11" s="111">
        <f>Z10+1</f>
        <v>19</v>
      </c>
      <c r="U11" s="110">
        <f>T11+1</f>
        <v>20</v>
      </c>
      <c r="V11" s="110">
        <f t="shared" si="17"/>
        <v>21</v>
      </c>
      <c r="W11" s="110">
        <f t="shared" si="17"/>
        <v>22</v>
      </c>
      <c r="X11" s="110">
        <f t="shared" si="17"/>
        <v>23</v>
      </c>
      <c r="Y11" s="123">
        <f t="shared" si="17"/>
        <v>24</v>
      </c>
      <c r="Z11" s="111">
        <f t="shared" si="17"/>
        <v>25</v>
      </c>
      <c r="AA11" s="110"/>
      <c r="AB11" s="111">
        <f>AH10+1</f>
        <v>16</v>
      </c>
      <c r="AC11" s="110">
        <f>AB11+1</f>
        <v>17</v>
      </c>
      <c r="AD11" s="110">
        <f t="shared" si="19"/>
        <v>18</v>
      </c>
      <c r="AE11" s="110">
        <f t="shared" si="19"/>
        <v>19</v>
      </c>
      <c r="AF11" s="110">
        <f t="shared" si="19"/>
        <v>20</v>
      </c>
      <c r="AG11" s="123">
        <f t="shared" si="19"/>
        <v>21</v>
      </c>
      <c r="AH11" s="111">
        <f t="shared" si="19"/>
        <v>22</v>
      </c>
      <c r="AI11" s="18"/>
      <c r="AN11" s="76" t="s">
        <v>766</v>
      </c>
      <c r="AO11" s="76" t="s">
        <v>792</v>
      </c>
      <c r="AP11" s="57"/>
      <c r="AQ11" s="57"/>
      <c r="AR11" s="87" t="s">
        <v>8</v>
      </c>
      <c r="AS11" s="87" t="s">
        <v>755</v>
      </c>
      <c r="AT11" s="87"/>
      <c r="AU11" s="87"/>
      <c r="AV11" s="87"/>
      <c r="AW11" s="87"/>
      <c r="AX11" s="87"/>
      <c r="AY11" s="87"/>
      <c r="AZ11" s="87"/>
      <c r="BA11" s="87"/>
      <c r="BB11" s="87"/>
      <c r="BC11" s="87"/>
      <c r="BD11" s="87"/>
      <c r="BE11" s="87"/>
      <c r="BF11" s="87"/>
      <c r="BG11" s="88"/>
      <c r="BH11" s="87"/>
      <c r="BI11" s="87"/>
      <c r="BJ11" s="87"/>
      <c r="BK11" s="87"/>
      <c r="BL11" s="87"/>
      <c r="BM11" s="87"/>
      <c r="BN11" s="87"/>
      <c r="BO11" s="87"/>
      <c r="BP11" s="87"/>
      <c r="BQ11" s="87"/>
      <c r="BR11" s="87"/>
      <c r="BS11" s="87"/>
      <c r="BT11" s="87"/>
      <c r="BU11" s="87"/>
      <c r="BV11" s="87"/>
      <c r="BW11" s="57"/>
      <c r="BX11" s="57"/>
      <c r="BY11" s="139">
        <f t="shared" si="9"/>
        <v>44631</v>
      </c>
      <c r="BZ11" s="142" t="s">
        <v>88</v>
      </c>
      <c r="CA11" s="57"/>
      <c r="CB11" s="57"/>
      <c r="CD11" s="101">
        <f>DATE($Y$1,BI10,1)</f>
        <v>45200</v>
      </c>
      <c r="CE11" s="102">
        <f t="shared" si="0"/>
        <v>1</v>
      </c>
      <c r="CF11" s="103">
        <f t="shared" si="1"/>
        <v>1</v>
      </c>
      <c r="CG11" s="103">
        <f t="shared" si="2"/>
        <v>0</v>
      </c>
      <c r="CH11" s="103">
        <f t="shared" si="3"/>
        <v>0</v>
      </c>
      <c r="CI11" s="103">
        <f t="shared" si="4"/>
        <v>0</v>
      </c>
      <c r="CJ11" s="103">
        <f t="shared" si="5"/>
        <v>0</v>
      </c>
      <c r="CK11" s="103">
        <f t="shared" si="6"/>
        <v>0</v>
      </c>
      <c r="CL11" s="103">
        <f t="shared" si="7"/>
        <v>0</v>
      </c>
      <c r="CM11" s="63">
        <f t="shared" si="8"/>
        <v>31</v>
      </c>
      <c r="CN11" s="57"/>
      <c r="CO11" s="57"/>
      <c r="CP11" s="57"/>
      <c r="CQ11" s="57"/>
      <c r="CR11" s="57"/>
      <c r="CS11" s="57"/>
      <c r="CT11" s="57"/>
      <c r="CU11" s="140">
        <f t="shared" si="10"/>
        <v>44631</v>
      </c>
      <c r="CV11" s="116"/>
    </row>
    <row r="12" spans="2:100" x14ac:dyDescent="0.25">
      <c r="C12" s="111"/>
      <c r="D12" s="111">
        <f>IF(AND(10&lt;J11, J11&lt;$CM$2),J11+1,0)</f>
        <v>29</v>
      </c>
      <c r="E12" s="110">
        <f>IF(AND(D12&lt;$CM$2,D12&gt;10),D12+1,0)</f>
        <v>30</v>
      </c>
      <c r="F12" s="110">
        <f t="shared" ref="F12:J13" si="21">IF(AND(E12&lt;$CM$2,E12&gt;10),E12+1,0)</f>
        <v>31</v>
      </c>
      <c r="G12" s="110">
        <f t="shared" si="21"/>
        <v>0</v>
      </c>
      <c r="H12" s="110">
        <f t="shared" si="21"/>
        <v>0</v>
      </c>
      <c r="I12" s="111">
        <f t="shared" si="21"/>
        <v>0</v>
      </c>
      <c r="J12" s="111">
        <f t="shared" si="21"/>
        <v>0</v>
      </c>
      <c r="K12" s="57"/>
      <c r="L12" s="111">
        <f>IF(AND(10&lt;R11, R11&lt;$CM$3),R11+1,0)</f>
        <v>26</v>
      </c>
      <c r="M12" s="110">
        <f>IF(AND(10&lt;L12, L12&lt;$CM$3),L12+1,0)</f>
        <v>27</v>
      </c>
      <c r="N12" s="110">
        <f t="shared" ref="N12:R13" si="22">IF(AND(10&lt;M12, M12&lt;$CM$3),M12+1,0)</f>
        <v>28</v>
      </c>
      <c r="O12" s="110">
        <f t="shared" si="22"/>
        <v>0</v>
      </c>
      <c r="P12" s="110">
        <f t="shared" si="22"/>
        <v>0</v>
      </c>
      <c r="Q12" s="110">
        <f t="shared" si="22"/>
        <v>0</v>
      </c>
      <c r="R12" s="111">
        <f t="shared" si="22"/>
        <v>0</v>
      </c>
      <c r="S12" s="112"/>
      <c r="T12" s="111">
        <f>IF(AND(10&lt;Z11, Z11&lt;$CM$4),Z11+1,0)</f>
        <v>26</v>
      </c>
      <c r="U12" s="110">
        <f>IF(AND(T12&lt;$CM$4,T12&gt;10),T12+1,0)</f>
        <v>27</v>
      </c>
      <c r="V12" s="110">
        <f t="shared" ref="V12:Z13" si="23">IF(AND(U12&lt;$CM$4,U12&gt;10),U12+1,0)</f>
        <v>28</v>
      </c>
      <c r="W12" s="110">
        <f t="shared" si="23"/>
        <v>29</v>
      </c>
      <c r="X12" s="110">
        <f t="shared" si="23"/>
        <v>30</v>
      </c>
      <c r="Y12" s="110">
        <f t="shared" si="23"/>
        <v>31</v>
      </c>
      <c r="Z12" s="111">
        <f t="shared" si="23"/>
        <v>0</v>
      </c>
      <c r="AA12" s="110"/>
      <c r="AB12" s="111">
        <f>IF(AND(10&lt;AH11, AH11&lt;$CM$5),AH11+1,0)</f>
        <v>23</v>
      </c>
      <c r="AC12" s="110">
        <f>IF(AND(AB12&lt;$CM$5,AB12&gt;10),AB12+1,0)</f>
        <v>24</v>
      </c>
      <c r="AD12" s="110">
        <f t="shared" ref="AD12:AH13" si="24">IF(AND(AC12&lt;$CM$5,AC12&gt;10),AC12+1,0)</f>
        <v>25</v>
      </c>
      <c r="AE12" s="110">
        <f t="shared" si="24"/>
        <v>26</v>
      </c>
      <c r="AF12" s="110">
        <f t="shared" si="24"/>
        <v>27</v>
      </c>
      <c r="AG12" s="110">
        <f t="shared" si="24"/>
        <v>28</v>
      </c>
      <c r="AH12" s="111">
        <f t="shared" si="24"/>
        <v>29</v>
      </c>
      <c r="AI12" s="18"/>
      <c r="AN12" s="76" t="s">
        <v>767</v>
      </c>
      <c r="AO12" s="76" t="s">
        <v>769</v>
      </c>
      <c r="AP12" s="57"/>
      <c r="AQ12" s="57"/>
      <c r="AR12" s="87" t="s">
        <v>15</v>
      </c>
      <c r="AS12" s="87" t="s">
        <v>756</v>
      </c>
      <c r="AT12" s="87"/>
      <c r="AU12" s="87"/>
      <c r="AV12" s="87"/>
      <c r="AW12" s="87"/>
      <c r="AX12" s="87"/>
      <c r="AY12" s="87"/>
      <c r="AZ12" s="87"/>
      <c r="BA12" s="87"/>
      <c r="BB12" s="87"/>
      <c r="BC12" s="87"/>
      <c r="BD12" s="87"/>
      <c r="BE12" s="87"/>
      <c r="BF12" s="87"/>
      <c r="BG12" s="88"/>
      <c r="BH12" s="87"/>
      <c r="BI12" s="87"/>
      <c r="BJ12" s="87"/>
      <c r="BK12" s="87"/>
      <c r="BL12" s="87"/>
      <c r="BM12" s="87"/>
      <c r="BN12" s="87"/>
      <c r="BO12" s="87"/>
      <c r="BP12" s="87"/>
      <c r="BQ12" s="87"/>
      <c r="BR12" s="87"/>
      <c r="BS12" s="87"/>
      <c r="BT12" s="87"/>
      <c r="BU12" s="87"/>
      <c r="BV12" s="87"/>
      <c r="BW12" s="57"/>
      <c r="BX12" s="57"/>
      <c r="BY12" s="139">
        <f t="shared" si="9"/>
        <v>44632</v>
      </c>
      <c r="BZ12" s="142" t="s">
        <v>89</v>
      </c>
      <c r="CA12" s="57"/>
      <c r="CB12" s="57"/>
      <c r="CD12" s="104">
        <f>DATE($Y$1,BJ10,1)</f>
        <v>45231</v>
      </c>
      <c r="CE12" s="105">
        <f t="shared" si="0"/>
        <v>4</v>
      </c>
      <c r="CF12" s="106">
        <f t="shared" si="1"/>
        <v>0</v>
      </c>
      <c r="CG12" s="106">
        <f t="shared" si="2"/>
        <v>0</v>
      </c>
      <c r="CH12" s="106">
        <f t="shared" si="3"/>
        <v>0</v>
      </c>
      <c r="CI12" s="106">
        <f t="shared" si="4"/>
        <v>1</v>
      </c>
      <c r="CJ12" s="106">
        <f t="shared" si="5"/>
        <v>0</v>
      </c>
      <c r="CK12" s="106">
        <f t="shared" si="6"/>
        <v>0</v>
      </c>
      <c r="CL12" s="106">
        <f t="shared" si="7"/>
        <v>0</v>
      </c>
      <c r="CM12" s="63">
        <f t="shared" si="8"/>
        <v>30</v>
      </c>
      <c r="CN12" s="57"/>
      <c r="CO12" s="57"/>
      <c r="CP12" s="57"/>
      <c r="CQ12" s="57"/>
      <c r="CR12" s="57"/>
      <c r="CS12" s="57"/>
      <c r="CT12" s="57"/>
      <c r="CU12" s="140">
        <f t="shared" si="10"/>
        <v>44632</v>
      </c>
      <c r="CV12" s="117"/>
    </row>
    <row r="13" spans="2:100" x14ac:dyDescent="0.25">
      <c r="C13" s="111"/>
      <c r="D13" s="111">
        <f>IF(AND(10&lt;J12, J12&lt;$CM$2),J12+1,0)</f>
        <v>0</v>
      </c>
      <c r="E13" s="110">
        <f>IF(AND(D13&lt;$CM$2,D13&gt;10),D13+1,0)</f>
        <v>0</v>
      </c>
      <c r="F13" s="110">
        <f t="shared" si="21"/>
        <v>0</v>
      </c>
      <c r="G13" s="110">
        <f t="shared" si="21"/>
        <v>0</v>
      </c>
      <c r="H13" s="110">
        <f t="shared" si="21"/>
        <v>0</v>
      </c>
      <c r="I13" s="111">
        <f t="shared" si="21"/>
        <v>0</v>
      </c>
      <c r="J13" s="111">
        <f t="shared" si="21"/>
        <v>0</v>
      </c>
      <c r="K13" s="57"/>
      <c r="L13" s="111">
        <f>IF(AND(10&lt;R12, R12&lt;$CM$3),R12+1,0)</f>
        <v>0</v>
      </c>
      <c r="M13" s="110">
        <f>IF(AND(10&lt;L13, L13&lt;$CM$3),L13+1,0)</f>
        <v>0</v>
      </c>
      <c r="N13" s="110">
        <f t="shared" si="22"/>
        <v>0</v>
      </c>
      <c r="O13" s="110">
        <f t="shared" si="22"/>
        <v>0</v>
      </c>
      <c r="P13" s="110">
        <f t="shared" si="22"/>
        <v>0</v>
      </c>
      <c r="Q13" s="110">
        <f t="shared" si="22"/>
        <v>0</v>
      </c>
      <c r="R13" s="111">
        <f t="shared" si="22"/>
        <v>0</v>
      </c>
      <c r="S13" s="112"/>
      <c r="T13" s="111">
        <f>IF(AND(10&lt;Z12, Z12&lt;$CM$4),Z12+1,0)</f>
        <v>0</v>
      </c>
      <c r="U13" s="110">
        <f>IF(AND(T13&lt;$CM$4,T13&gt;10),T13+1,0)</f>
        <v>0</v>
      </c>
      <c r="V13" s="110">
        <f t="shared" si="23"/>
        <v>0</v>
      </c>
      <c r="W13" s="110">
        <f t="shared" si="23"/>
        <v>0</v>
      </c>
      <c r="X13" s="110">
        <f t="shared" si="23"/>
        <v>0</v>
      </c>
      <c r="Y13" s="110">
        <f t="shared" si="23"/>
        <v>0</v>
      </c>
      <c r="Z13" s="111">
        <f t="shared" si="23"/>
        <v>0</v>
      </c>
      <c r="AA13" s="110"/>
      <c r="AB13" s="111">
        <f>IF(AND(10&lt;AH12, AH12&lt;$CM$5),AH12+1,0)</f>
        <v>30</v>
      </c>
      <c r="AC13" s="110">
        <f>IF(AND(AB13&lt;$CM$5,AB13&gt;10),AB13+1,0)</f>
        <v>0</v>
      </c>
      <c r="AD13" s="110">
        <f t="shared" si="24"/>
        <v>0</v>
      </c>
      <c r="AE13" s="110">
        <f t="shared" si="24"/>
        <v>0</v>
      </c>
      <c r="AF13" s="110">
        <f t="shared" si="24"/>
        <v>0</v>
      </c>
      <c r="AG13" s="110">
        <f t="shared" si="24"/>
        <v>0</v>
      </c>
      <c r="AH13" s="111">
        <f t="shared" si="24"/>
        <v>0</v>
      </c>
      <c r="AN13" s="76" t="s">
        <v>768</v>
      </c>
      <c r="AO13" s="76" t="s">
        <v>770</v>
      </c>
      <c r="AP13" s="57"/>
      <c r="AQ13" s="57"/>
      <c r="AR13" s="87" t="s">
        <v>9</v>
      </c>
      <c r="AS13" s="87" t="s">
        <v>757</v>
      </c>
      <c r="AT13" s="87"/>
      <c r="AU13" s="87"/>
      <c r="AV13" s="87"/>
      <c r="AW13" s="87"/>
      <c r="AX13" s="87"/>
      <c r="AY13" s="87"/>
      <c r="AZ13" s="87"/>
      <c r="BA13" s="87"/>
      <c r="BB13" s="87"/>
      <c r="BC13" s="87"/>
      <c r="BD13" s="87"/>
      <c r="BE13" s="87"/>
      <c r="BF13" s="87"/>
      <c r="BG13" s="88"/>
      <c r="BH13" s="87"/>
      <c r="BI13" s="87"/>
      <c r="BJ13" s="87"/>
      <c r="BK13" s="87"/>
      <c r="BL13" s="87"/>
      <c r="BM13" s="87"/>
      <c r="BN13" s="87"/>
      <c r="BO13" s="87"/>
      <c r="BP13" s="87"/>
      <c r="BQ13" s="87"/>
      <c r="BR13" s="87"/>
      <c r="BS13" s="87"/>
      <c r="BT13" s="87"/>
      <c r="BU13" s="87"/>
      <c r="BV13" s="87"/>
      <c r="BW13" s="57"/>
      <c r="BX13" s="57"/>
      <c r="BY13" s="139">
        <f t="shared" si="9"/>
        <v>44633</v>
      </c>
      <c r="BZ13" s="142" t="s">
        <v>90</v>
      </c>
      <c r="CA13" s="57"/>
      <c r="CB13" s="57"/>
      <c r="CD13" s="107">
        <f>DATE($Y$1,BK10,1)</f>
        <v>45261</v>
      </c>
      <c r="CE13" s="59">
        <f t="shared" si="0"/>
        <v>6</v>
      </c>
      <c r="CF13" s="109">
        <f t="shared" si="1"/>
        <v>0</v>
      </c>
      <c r="CG13" s="108">
        <f t="shared" si="2"/>
        <v>0</v>
      </c>
      <c r="CH13" s="108">
        <f t="shared" si="3"/>
        <v>0</v>
      </c>
      <c r="CI13" s="108">
        <f t="shared" si="4"/>
        <v>0</v>
      </c>
      <c r="CJ13" s="108">
        <f t="shared" si="5"/>
        <v>0</v>
      </c>
      <c r="CK13" s="108">
        <f t="shared" si="6"/>
        <v>1</v>
      </c>
      <c r="CL13" s="109">
        <f t="shared" si="7"/>
        <v>0</v>
      </c>
      <c r="CM13" s="63">
        <f t="shared" si="8"/>
        <v>31</v>
      </c>
      <c r="CN13" s="57"/>
      <c r="CO13" s="57"/>
      <c r="CP13" s="57"/>
      <c r="CQ13" s="57"/>
      <c r="CR13" s="57"/>
      <c r="CS13" s="57"/>
      <c r="CT13" s="57"/>
      <c r="CU13" s="140">
        <f t="shared" si="10"/>
        <v>44633</v>
      </c>
      <c r="CV13" s="117"/>
    </row>
    <row r="14" spans="2:100" ht="19.5" hidden="1" customHeight="1" x14ac:dyDescent="0.25">
      <c r="D14" s="110"/>
      <c r="E14" s="110"/>
      <c r="F14" s="110"/>
      <c r="G14" s="110"/>
      <c r="H14" s="110"/>
      <c r="I14" s="111"/>
      <c r="J14" s="111"/>
      <c r="K14" s="110"/>
      <c r="L14" s="110"/>
      <c r="M14" s="110"/>
      <c r="N14" s="110"/>
      <c r="O14" s="110"/>
      <c r="P14" s="110"/>
      <c r="Q14" s="111"/>
      <c r="R14" s="111"/>
      <c r="S14" s="112"/>
      <c r="T14" s="111"/>
      <c r="U14" s="110"/>
      <c r="V14" s="110"/>
      <c r="W14" s="110"/>
      <c r="X14" s="110"/>
      <c r="Y14" s="123"/>
      <c r="Z14" s="111"/>
      <c r="AA14" s="110"/>
      <c r="AB14" s="110"/>
      <c r="AC14" s="110"/>
      <c r="AD14" s="110"/>
      <c r="AE14" s="110"/>
      <c r="AF14" s="110"/>
      <c r="AG14" s="123"/>
      <c r="AH14" s="111"/>
      <c r="AN14" s="63">
        <f t="shared" ref="AN14" si="25">DATE($Y$1,1,1)</f>
        <v>44927</v>
      </c>
      <c r="AO14" s="57"/>
      <c r="AP14" s="57"/>
      <c r="AQ14" s="57"/>
      <c r="AR14" s="87" t="s">
        <v>16</v>
      </c>
      <c r="AS14" s="87" t="s">
        <v>758</v>
      </c>
      <c r="AT14" s="87"/>
      <c r="AU14" s="87"/>
      <c r="AV14" s="87"/>
      <c r="AW14" s="87"/>
      <c r="AX14" s="87"/>
      <c r="AY14" s="87"/>
      <c r="AZ14" s="87"/>
      <c r="BA14" s="87"/>
      <c r="BB14" s="87"/>
      <c r="BC14" s="87"/>
      <c r="BD14" s="87"/>
      <c r="BE14" s="87"/>
      <c r="BF14" s="87"/>
      <c r="BG14" s="88"/>
      <c r="BH14" s="87"/>
      <c r="BI14" s="87"/>
      <c r="BJ14" s="87"/>
      <c r="BK14" s="87"/>
      <c r="BL14" s="87"/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57"/>
      <c r="BX14" s="57"/>
      <c r="BY14" s="139">
        <f t="shared" si="9"/>
        <v>44634</v>
      </c>
      <c r="BZ14" s="142" t="s">
        <v>91</v>
      </c>
      <c r="CA14" s="57"/>
      <c r="CB14" s="57"/>
      <c r="CC14" s="58"/>
      <c r="CD14" s="59">
        <f>WEEKDAY(AN14)</f>
        <v>1</v>
      </c>
      <c r="CE14" s="57"/>
      <c r="CF14" s="57"/>
      <c r="CG14" s="57"/>
      <c r="CH14" s="57"/>
      <c r="CI14" s="57"/>
      <c r="CJ14" s="57"/>
      <c r="CK14" s="57"/>
      <c r="CL14" s="63">
        <f t="shared" ref="CL14" si="26">DAY(EOMONTH(CC14,0))</f>
        <v>31</v>
      </c>
      <c r="CM14" s="57"/>
      <c r="CN14" s="57"/>
      <c r="CO14" s="57"/>
      <c r="CP14" s="57"/>
      <c r="CQ14" s="57"/>
      <c r="CR14" s="57"/>
      <c r="CS14" s="57"/>
      <c r="CT14" s="57"/>
      <c r="CU14" s="140">
        <f t="shared" si="10"/>
        <v>44634</v>
      </c>
      <c r="CV14" s="117"/>
    </row>
    <row r="15" spans="2:100" ht="15.6" customHeight="1" x14ac:dyDescent="0.2"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22"/>
      <c r="U15" s="113"/>
      <c r="V15" s="113"/>
      <c r="W15" s="113"/>
      <c r="X15" s="113"/>
      <c r="Y15" s="124"/>
      <c r="Z15" s="113"/>
      <c r="AA15" s="113"/>
      <c r="AB15" s="113"/>
      <c r="AC15" s="113"/>
      <c r="AD15" s="113"/>
      <c r="AE15" s="113"/>
      <c r="AF15" s="113"/>
      <c r="AG15" s="124"/>
      <c r="AH15" s="122"/>
      <c r="AN15" s="63" t="s">
        <v>7</v>
      </c>
      <c r="AO15" s="57"/>
      <c r="AP15" s="57"/>
      <c r="AQ15" s="57"/>
      <c r="AR15" s="87" t="s">
        <v>10</v>
      </c>
      <c r="AS15" s="87" t="s">
        <v>759</v>
      </c>
      <c r="AT15" s="87"/>
      <c r="AU15" s="87"/>
      <c r="AV15" s="87"/>
      <c r="AW15" s="87"/>
      <c r="AX15" s="87"/>
      <c r="AY15" s="87"/>
      <c r="AZ15" s="87"/>
      <c r="BA15" s="87"/>
      <c r="BB15" s="87"/>
      <c r="BC15" s="87"/>
      <c r="BD15" s="87"/>
      <c r="BE15" s="87"/>
      <c r="BF15" s="87"/>
      <c r="BG15" s="87"/>
      <c r="BH15" s="87"/>
      <c r="BI15" s="87"/>
      <c r="BJ15" s="87"/>
      <c r="BK15" s="87"/>
      <c r="BL15" s="87"/>
      <c r="BM15" s="87"/>
      <c r="BN15" s="87"/>
      <c r="BO15" s="87"/>
      <c r="BP15" s="87"/>
      <c r="BQ15" s="87"/>
      <c r="BR15" s="87"/>
      <c r="BS15" s="87"/>
      <c r="BT15" s="87"/>
      <c r="BU15" s="87"/>
      <c r="BV15" s="87"/>
      <c r="BW15" s="57"/>
      <c r="BX15" s="57"/>
      <c r="BY15" s="139">
        <f t="shared" si="9"/>
        <v>44635</v>
      </c>
      <c r="BZ15" s="142" t="s">
        <v>92</v>
      </c>
      <c r="CA15" s="63"/>
      <c r="CB15" s="63"/>
      <c r="CC15" s="59"/>
      <c r="CD15" s="59"/>
      <c r="CE15" s="57"/>
      <c r="CF15" s="57"/>
      <c r="CG15" s="57"/>
      <c r="CH15" s="57"/>
      <c r="CI15" s="57"/>
      <c r="CJ15" s="57"/>
      <c r="CK15" s="57"/>
      <c r="CL15" s="63"/>
      <c r="CM15" s="57"/>
      <c r="CN15" s="57"/>
      <c r="CO15" s="57"/>
      <c r="CP15" s="57"/>
      <c r="CQ15" s="57"/>
      <c r="CR15" s="57"/>
      <c r="CS15" s="63"/>
      <c r="CT15" s="63"/>
      <c r="CU15" s="140">
        <f t="shared" si="10"/>
        <v>44635</v>
      </c>
      <c r="CV15" s="117"/>
    </row>
    <row r="16" spans="2:100" s="7" customFormat="1" ht="27" customHeight="1" x14ac:dyDescent="0.25">
      <c r="D16" s="265" t="str">
        <f>INDEX($AS$7:$AS$18,BD10)</f>
        <v>May</v>
      </c>
      <c r="E16" s="265"/>
      <c r="F16" s="265"/>
      <c r="G16" s="265"/>
      <c r="H16" s="265"/>
      <c r="I16" s="265"/>
      <c r="J16" s="265"/>
      <c r="K16" s="23"/>
      <c r="L16" s="266" t="str">
        <f>INDEX($AS$7:$AS$18,BE10)</f>
        <v>June</v>
      </c>
      <c r="M16" s="266"/>
      <c r="N16" s="266"/>
      <c r="O16" s="266"/>
      <c r="P16" s="266"/>
      <c r="Q16" s="266"/>
      <c r="R16" s="266"/>
      <c r="S16" s="23"/>
      <c r="T16" s="267" t="str">
        <f>INDEX($AS$7:$AS$18,BF10)</f>
        <v>July</v>
      </c>
      <c r="U16" s="267"/>
      <c r="V16" s="267"/>
      <c r="W16" s="267"/>
      <c r="X16" s="267"/>
      <c r="Y16" s="267"/>
      <c r="Z16" s="267"/>
      <c r="AA16" s="23"/>
      <c r="AB16" s="268" t="str">
        <f>INDEX($AS$7:$AS$18,BG10)</f>
        <v>August</v>
      </c>
      <c r="AC16" s="268"/>
      <c r="AD16" s="268"/>
      <c r="AE16" s="268"/>
      <c r="AF16" s="268"/>
      <c r="AG16" s="268"/>
      <c r="AH16" s="268"/>
      <c r="AN16" s="63" t="s">
        <v>7</v>
      </c>
      <c r="AO16" s="63"/>
      <c r="AP16" s="63"/>
      <c r="AQ16" s="63"/>
      <c r="AR16" s="87" t="s">
        <v>17</v>
      </c>
      <c r="AS16" s="85" t="s">
        <v>760</v>
      </c>
      <c r="AT16" s="127"/>
      <c r="AU16" s="127"/>
      <c r="AV16" s="127"/>
      <c r="AW16" s="127"/>
      <c r="AX16" s="127"/>
      <c r="AY16" s="80"/>
      <c r="AZ16" s="182"/>
      <c r="BA16" s="182"/>
      <c r="BB16" s="182"/>
      <c r="BC16" s="182"/>
      <c r="BD16" s="182"/>
      <c r="BE16" s="182"/>
      <c r="BF16" s="182"/>
      <c r="BG16" s="80"/>
      <c r="BH16" s="183"/>
      <c r="BI16" s="183"/>
      <c r="BJ16" s="183"/>
      <c r="BK16" s="183"/>
      <c r="BL16" s="183"/>
      <c r="BM16" s="183"/>
      <c r="BN16" s="183"/>
      <c r="BO16" s="80"/>
      <c r="BP16" s="184"/>
      <c r="BQ16" s="184"/>
      <c r="BR16" s="184"/>
      <c r="BS16" s="184"/>
      <c r="BT16" s="184"/>
      <c r="BU16" s="184"/>
      <c r="BV16" s="184"/>
      <c r="BW16" s="63"/>
      <c r="BX16" s="63"/>
      <c r="BY16" s="139">
        <f t="shared" si="9"/>
        <v>44636</v>
      </c>
      <c r="BZ16" s="142" t="s">
        <v>93</v>
      </c>
      <c r="CA16" s="57"/>
      <c r="CB16" s="57"/>
      <c r="CC16" s="58"/>
      <c r="CD16" s="59"/>
      <c r="CE16" s="59"/>
      <c r="CF16" s="63"/>
      <c r="CG16" s="63"/>
      <c r="CH16" s="63"/>
      <c r="CI16" s="63"/>
      <c r="CJ16" s="63"/>
      <c r="CK16" s="63"/>
      <c r="CL16" s="63"/>
      <c r="CM16" s="63"/>
      <c r="CN16" s="63"/>
      <c r="CO16" s="63"/>
      <c r="CP16" s="63"/>
      <c r="CQ16" s="63"/>
      <c r="CR16" s="63"/>
      <c r="CS16" s="57"/>
      <c r="CT16" s="57"/>
      <c r="CU16" s="140">
        <f t="shared" si="10"/>
        <v>44636</v>
      </c>
      <c r="CV16" s="117"/>
    </row>
    <row r="17" spans="4:100" ht="16.5" thickBot="1" x14ac:dyDescent="0.3">
      <c r="D17" s="6" t="s">
        <v>751</v>
      </c>
      <c r="E17" s="5" t="s">
        <v>746</v>
      </c>
      <c r="F17" s="5" t="s">
        <v>747</v>
      </c>
      <c r="G17" s="5" t="s">
        <v>748</v>
      </c>
      <c r="H17" s="5" t="s">
        <v>749</v>
      </c>
      <c r="I17" s="5" t="s">
        <v>745</v>
      </c>
      <c r="J17" s="6" t="s">
        <v>750</v>
      </c>
      <c r="K17" s="1"/>
      <c r="L17" s="6" t="s">
        <v>751</v>
      </c>
      <c r="M17" s="5" t="s">
        <v>746</v>
      </c>
      <c r="N17" s="5" t="s">
        <v>747</v>
      </c>
      <c r="O17" s="5" t="s">
        <v>748</v>
      </c>
      <c r="P17" s="5" t="s">
        <v>749</v>
      </c>
      <c r="Q17" s="115" t="s">
        <v>745</v>
      </c>
      <c r="R17" s="6" t="s">
        <v>750</v>
      </c>
      <c r="S17" s="26"/>
      <c r="T17" s="6" t="s">
        <v>751</v>
      </c>
      <c r="U17" s="5" t="s">
        <v>746</v>
      </c>
      <c r="V17" s="5" t="s">
        <v>747</v>
      </c>
      <c r="W17" s="5" t="s">
        <v>748</v>
      </c>
      <c r="X17" s="5" t="s">
        <v>749</v>
      </c>
      <c r="Y17" s="115" t="s">
        <v>745</v>
      </c>
      <c r="Z17" s="6" t="s">
        <v>750</v>
      </c>
      <c r="AA17" s="1"/>
      <c r="AB17" s="6" t="s">
        <v>751</v>
      </c>
      <c r="AC17" s="5" t="s">
        <v>746</v>
      </c>
      <c r="AD17" s="5" t="s">
        <v>747</v>
      </c>
      <c r="AE17" s="5" t="s">
        <v>748</v>
      </c>
      <c r="AF17" s="5" t="s">
        <v>749</v>
      </c>
      <c r="AG17" s="115" t="s">
        <v>745</v>
      </c>
      <c r="AH17" s="6" t="s">
        <v>750</v>
      </c>
      <c r="AN17" s="135"/>
      <c r="AO17" s="57"/>
      <c r="AP17" s="57"/>
      <c r="AQ17" s="57"/>
      <c r="AR17" s="87" t="s">
        <v>18</v>
      </c>
      <c r="AS17" s="87" t="s">
        <v>761</v>
      </c>
      <c r="AT17" s="85"/>
      <c r="AU17" s="85"/>
      <c r="AV17" s="85"/>
      <c r="AW17" s="86"/>
      <c r="AX17" s="86"/>
      <c r="AY17" s="87"/>
      <c r="AZ17" s="85"/>
      <c r="BA17" s="85"/>
      <c r="BB17" s="85"/>
      <c r="BC17" s="85"/>
      <c r="BD17" s="85"/>
      <c r="BE17" s="86"/>
      <c r="BF17" s="86"/>
      <c r="BG17" s="88"/>
      <c r="BH17" s="85"/>
      <c r="BI17" s="85"/>
      <c r="BJ17" s="85"/>
      <c r="BK17" s="85"/>
      <c r="BL17" s="85"/>
      <c r="BM17" s="86"/>
      <c r="BN17" s="86"/>
      <c r="BO17" s="87"/>
      <c r="BP17" s="85"/>
      <c r="BQ17" s="85"/>
      <c r="BR17" s="85"/>
      <c r="BS17" s="85"/>
      <c r="BT17" s="85"/>
      <c r="BU17" s="86"/>
      <c r="BV17" s="86"/>
      <c r="BW17" s="57"/>
      <c r="BX17" s="57"/>
      <c r="BY17" s="139">
        <f t="shared" si="9"/>
        <v>44637</v>
      </c>
      <c r="BZ17" s="142" t="s">
        <v>94</v>
      </c>
      <c r="CA17" s="57"/>
      <c r="CB17" s="57"/>
      <c r="CC17" s="58"/>
      <c r="CD17" s="59"/>
      <c r="CE17" s="59"/>
      <c r="CF17" s="57"/>
      <c r="CG17" s="57"/>
      <c r="CH17" s="57"/>
      <c r="CI17" s="57"/>
      <c r="CJ17" s="57"/>
      <c r="CK17" s="57"/>
      <c r="CL17" s="57"/>
      <c r="CM17" s="57"/>
      <c r="CN17" s="57"/>
      <c r="CO17" s="57"/>
      <c r="CP17" s="57"/>
      <c r="CQ17" s="57"/>
      <c r="CR17" s="57"/>
      <c r="CS17" s="57"/>
      <c r="CT17" s="57"/>
      <c r="CU17" s="140">
        <f t="shared" si="10"/>
        <v>44637</v>
      </c>
      <c r="CV17" s="117"/>
    </row>
    <row r="18" spans="4:100" x14ac:dyDescent="0.25">
      <c r="D18" s="111">
        <f>CF6</f>
        <v>0</v>
      </c>
      <c r="E18" s="110">
        <f t="shared" ref="E18:J18" si="27">IF(D18=0,CG6,D18+1)</f>
        <v>1</v>
      </c>
      <c r="F18" s="110">
        <f t="shared" si="27"/>
        <v>2</v>
      </c>
      <c r="G18" s="110">
        <f t="shared" si="27"/>
        <v>3</v>
      </c>
      <c r="H18" s="110">
        <f t="shared" si="27"/>
        <v>4</v>
      </c>
      <c r="I18" s="110">
        <f t="shared" si="27"/>
        <v>5</v>
      </c>
      <c r="J18" s="111">
        <f t="shared" si="27"/>
        <v>6</v>
      </c>
      <c r="K18" s="110"/>
      <c r="L18" s="111">
        <f>CF7</f>
        <v>0</v>
      </c>
      <c r="M18" s="110">
        <f t="shared" ref="M18:R18" si="28">IF(L18=0,CG7,L18+1)</f>
        <v>0</v>
      </c>
      <c r="N18" s="110">
        <f t="shared" si="28"/>
        <v>0</v>
      </c>
      <c r="O18" s="110">
        <f t="shared" si="28"/>
        <v>0</v>
      </c>
      <c r="P18" s="110">
        <f t="shared" si="28"/>
        <v>1</v>
      </c>
      <c r="Q18" s="123">
        <f t="shared" si="28"/>
        <v>2</v>
      </c>
      <c r="R18" s="111">
        <f t="shared" si="28"/>
        <v>3</v>
      </c>
      <c r="S18" s="110"/>
      <c r="T18" s="111">
        <f>CF8</f>
        <v>0</v>
      </c>
      <c r="U18" s="110">
        <f t="shared" ref="U18:Z18" si="29">IF(T18=0,CG8,T18+1)</f>
        <v>0</v>
      </c>
      <c r="V18" s="110">
        <f t="shared" si="29"/>
        <v>0</v>
      </c>
      <c r="W18" s="110">
        <f t="shared" si="29"/>
        <v>0</v>
      </c>
      <c r="X18" s="110">
        <f t="shared" si="29"/>
        <v>0</v>
      </c>
      <c r="Y18" s="123">
        <f t="shared" si="29"/>
        <v>0</v>
      </c>
      <c r="Z18" s="111">
        <f t="shared" si="29"/>
        <v>1</v>
      </c>
      <c r="AA18" s="112"/>
      <c r="AB18" s="111">
        <f>CF9</f>
        <v>0</v>
      </c>
      <c r="AC18" s="110">
        <f t="shared" ref="AC18:AH18" si="30">IF(AB18=0,CG9,AB18+1)</f>
        <v>0</v>
      </c>
      <c r="AD18" s="110">
        <f t="shared" si="30"/>
        <v>1</v>
      </c>
      <c r="AE18" s="110">
        <f t="shared" si="30"/>
        <v>2</v>
      </c>
      <c r="AF18" s="110">
        <f t="shared" si="30"/>
        <v>3</v>
      </c>
      <c r="AG18" s="123">
        <f t="shared" si="30"/>
        <v>4</v>
      </c>
      <c r="AH18" s="111">
        <f t="shared" si="30"/>
        <v>5</v>
      </c>
      <c r="AI18" s="18"/>
      <c r="AN18" s="135"/>
      <c r="AO18" s="57"/>
      <c r="AP18" s="57"/>
      <c r="AQ18" s="57"/>
      <c r="AR18" s="87" t="s">
        <v>11</v>
      </c>
      <c r="AS18" s="87" t="s">
        <v>762</v>
      </c>
      <c r="AT18" s="87"/>
      <c r="AU18" s="87"/>
      <c r="AV18" s="87"/>
      <c r="AW18" s="87"/>
      <c r="AX18" s="87"/>
      <c r="AY18" s="87"/>
      <c r="AZ18" s="87"/>
      <c r="BA18" s="87"/>
      <c r="BB18" s="87"/>
      <c r="BC18" s="87"/>
      <c r="BD18" s="87"/>
      <c r="BE18" s="87"/>
      <c r="BF18" s="87"/>
      <c r="BG18" s="87"/>
      <c r="BH18" s="87"/>
      <c r="BI18" s="87"/>
      <c r="BJ18" s="87"/>
      <c r="BK18" s="87"/>
      <c r="BL18" s="87"/>
      <c r="BM18" s="87"/>
      <c r="BN18" s="87"/>
      <c r="BO18" s="88"/>
      <c r="BP18" s="87"/>
      <c r="BQ18" s="87"/>
      <c r="BR18" s="87"/>
      <c r="BS18" s="87"/>
      <c r="BT18" s="87"/>
      <c r="BU18" s="87"/>
      <c r="BV18" s="87"/>
      <c r="BW18" s="57"/>
      <c r="BX18" s="57"/>
      <c r="BY18" s="139">
        <f t="shared" si="9"/>
        <v>44638</v>
      </c>
      <c r="BZ18" s="142" t="s">
        <v>95</v>
      </c>
      <c r="CA18" s="57"/>
      <c r="CB18" s="57"/>
      <c r="CC18" s="58"/>
      <c r="CD18" s="59"/>
      <c r="CE18" s="59"/>
      <c r="CF18" s="57"/>
      <c r="CG18" s="57"/>
      <c r="CH18" s="57"/>
      <c r="CI18" s="57"/>
      <c r="CJ18" s="57"/>
      <c r="CK18" s="57"/>
      <c r="CL18" s="57"/>
      <c r="CM18" s="57"/>
      <c r="CN18" s="57"/>
      <c r="CO18" s="57"/>
      <c r="CP18" s="57"/>
      <c r="CQ18" s="57"/>
      <c r="CR18" s="57"/>
      <c r="CS18" s="57"/>
      <c r="CT18" s="57"/>
      <c r="CU18" s="140">
        <f t="shared" si="10"/>
        <v>44638</v>
      </c>
      <c r="CV18" s="117"/>
    </row>
    <row r="19" spans="4:100" x14ac:dyDescent="0.25">
      <c r="D19" s="111">
        <f>J18+1</f>
        <v>7</v>
      </c>
      <c r="E19" s="110">
        <f t="shared" ref="E19:I21" si="31">IF(D19=0,CH7,D19+1)</f>
        <v>8</v>
      </c>
      <c r="F19" s="110">
        <f t="shared" si="31"/>
        <v>9</v>
      </c>
      <c r="G19" s="110">
        <f t="shared" si="31"/>
        <v>10</v>
      </c>
      <c r="H19" s="110">
        <f t="shared" si="31"/>
        <v>11</v>
      </c>
      <c r="I19" s="111">
        <f t="shared" si="31"/>
        <v>12</v>
      </c>
      <c r="J19" s="111">
        <f>IF(I19=0,#REF!,I19+1)</f>
        <v>13</v>
      </c>
      <c r="K19" s="110"/>
      <c r="L19" s="111">
        <f>R18+1</f>
        <v>4</v>
      </c>
      <c r="M19" s="110">
        <f t="shared" ref="M19:Q21" si="32">IF(L19=0,CH8,L19+1)</f>
        <v>5</v>
      </c>
      <c r="N19" s="110">
        <f t="shared" si="32"/>
        <v>6</v>
      </c>
      <c r="O19" s="110">
        <f t="shared" si="32"/>
        <v>7</v>
      </c>
      <c r="P19" s="110">
        <f t="shared" si="32"/>
        <v>8</v>
      </c>
      <c r="Q19" s="123">
        <f t="shared" si="32"/>
        <v>9</v>
      </c>
      <c r="R19" s="111">
        <f>IF(Q19=0,#REF!,Q19+1)</f>
        <v>10</v>
      </c>
      <c r="S19" s="110"/>
      <c r="T19" s="111">
        <f>Z18+1</f>
        <v>2</v>
      </c>
      <c r="U19" s="110">
        <f t="shared" ref="U19:Z21" si="33">IF(T19=0,CY7,T19+1)</f>
        <v>3</v>
      </c>
      <c r="V19" s="110">
        <f t="shared" si="33"/>
        <v>4</v>
      </c>
      <c r="W19" s="110">
        <f t="shared" si="33"/>
        <v>5</v>
      </c>
      <c r="X19" s="110">
        <f t="shared" si="33"/>
        <v>6</v>
      </c>
      <c r="Y19" s="123">
        <f t="shared" si="33"/>
        <v>7</v>
      </c>
      <c r="Z19" s="111">
        <f t="shared" si="33"/>
        <v>8</v>
      </c>
      <c r="AA19" s="112"/>
      <c r="AB19" s="111">
        <f>AH18+1</f>
        <v>6</v>
      </c>
      <c r="AC19" s="110">
        <f t="shared" ref="AC19:AH21" si="34">IF(AB19=0,DG7,AB19+1)</f>
        <v>7</v>
      </c>
      <c r="AD19" s="110">
        <f t="shared" si="34"/>
        <v>8</v>
      </c>
      <c r="AE19" s="110">
        <f t="shared" si="34"/>
        <v>9</v>
      </c>
      <c r="AF19" s="110">
        <f t="shared" si="34"/>
        <v>10</v>
      </c>
      <c r="AG19" s="123">
        <f t="shared" si="34"/>
        <v>11</v>
      </c>
      <c r="AH19" s="111">
        <f t="shared" si="34"/>
        <v>12</v>
      </c>
      <c r="AI19" s="18"/>
      <c r="AN19" s="135"/>
      <c r="AO19" s="57"/>
      <c r="AP19" s="57"/>
      <c r="AQ19" s="57"/>
      <c r="AR19" s="57"/>
      <c r="AS19" s="57"/>
      <c r="AT19" s="87"/>
      <c r="AU19" s="87"/>
      <c r="AV19" s="87"/>
      <c r="AW19" s="87"/>
      <c r="AX19" s="87"/>
      <c r="AY19" s="87"/>
      <c r="AZ19" s="87"/>
      <c r="BA19" s="87"/>
      <c r="BB19" s="87"/>
      <c r="BC19" s="87"/>
      <c r="BD19" s="87"/>
      <c r="BE19" s="87"/>
      <c r="BF19" s="87"/>
      <c r="BG19" s="87"/>
      <c r="BH19" s="87"/>
      <c r="BI19" s="87"/>
      <c r="BJ19" s="87"/>
      <c r="BK19" s="87"/>
      <c r="BL19" s="87"/>
      <c r="BM19" s="87"/>
      <c r="BN19" s="87"/>
      <c r="BO19" s="88"/>
      <c r="BP19" s="87"/>
      <c r="BQ19" s="87"/>
      <c r="BR19" s="87"/>
      <c r="BS19" s="87"/>
      <c r="BT19" s="87"/>
      <c r="BU19" s="87"/>
      <c r="BV19" s="87"/>
      <c r="BW19" s="57"/>
      <c r="BX19" s="57"/>
      <c r="BY19" s="139">
        <f t="shared" si="9"/>
        <v>44639</v>
      </c>
      <c r="BZ19" s="142" t="s">
        <v>96</v>
      </c>
      <c r="CA19" s="57"/>
      <c r="CB19" s="57"/>
      <c r="CC19" s="58"/>
      <c r="CD19" s="59"/>
      <c r="CE19" s="59"/>
      <c r="CF19" s="57"/>
      <c r="CG19" s="57"/>
      <c r="CH19" s="57"/>
      <c r="CI19" s="57"/>
      <c r="CJ19" s="57"/>
      <c r="CK19" s="57"/>
      <c r="CL19" s="57"/>
      <c r="CM19" s="57"/>
      <c r="CN19" s="57"/>
      <c r="CO19" s="57"/>
      <c r="CP19" s="57"/>
      <c r="CQ19" s="57"/>
      <c r="CR19" s="57"/>
      <c r="CS19" s="57"/>
      <c r="CT19" s="57"/>
      <c r="CU19" s="140">
        <f t="shared" si="10"/>
        <v>44639</v>
      </c>
      <c r="CV19" s="117"/>
    </row>
    <row r="20" spans="4:100" x14ac:dyDescent="0.25">
      <c r="D20" s="111">
        <f>J19+1</f>
        <v>14</v>
      </c>
      <c r="E20" s="110">
        <f t="shared" si="31"/>
        <v>15</v>
      </c>
      <c r="F20" s="110">
        <f t="shared" si="31"/>
        <v>16</v>
      </c>
      <c r="G20" s="110">
        <f t="shared" si="31"/>
        <v>17</v>
      </c>
      <c r="H20" s="110">
        <f t="shared" si="31"/>
        <v>18</v>
      </c>
      <c r="I20" s="111">
        <f t="shared" si="31"/>
        <v>19</v>
      </c>
      <c r="J20" s="111">
        <f>IF(I20=0,#REF!,I20+1)</f>
        <v>20</v>
      </c>
      <c r="K20" s="110"/>
      <c r="L20" s="111">
        <f>R19+1</f>
        <v>11</v>
      </c>
      <c r="M20" s="110">
        <f t="shared" si="32"/>
        <v>12</v>
      </c>
      <c r="N20" s="110">
        <f t="shared" si="32"/>
        <v>13</v>
      </c>
      <c r="O20" s="110">
        <f t="shared" si="32"/>
        <v>14</v>
      </c>
      <c r="P20" s="110">
        <f t="shared" si="32"/>
        <v>15</v>
      </c>
      <c r="Q20" s="123">
        <f t="shared" si="32"/>
        <v>16</v>
      </c>
      <c r="R20" s="111">
        <f>IF(Q20=0,#REF!,Q20+1)</f>
        <v>17</v>
      </c>
      <c r="S20" s="110"/>
      <c r="T20" s="111">
        <f>Z19+1</f>
        <v>9</v>
      </c>
      <c r="U20" s="110">
        <f t="shared" si="33"/>
        <v>10</v>
      </c>
      <c r="V20" s="110">
        <f t="shared" si="33"/>
        <v>11</v>
      </c>
      <c r="W20" s="110">
        <f t="shared" si="33"/>
        <v>12</v>
      </c>
      <c r="X20" s="110">
        <f t="shared" si="33"/>
        <v>13</v>
      </c>
      <c r="Y20" s="123">
        <f t="shared" si="33"/>
        <v>14</v>
      </c>
      <c r="Z20" s="111">
        <f t="shared" si="33"/>
        <v>15</v>
      </c>
      <c r="AA20" s="112"/>
      <c r="AB20" s="111">
        <f>AH19+1</f>
        <v>13</v>
      </c>
      <c r="AC20" s="110">
        <f t="shared" si="34"/>
        <v>14</v>
      </c>
      <c r="AD20" s="110">
        <f t="shared" si="34"/>
        <v>15</v>
      </c>
      <c r="AE20" s="110">
        <f t="shared" si="34"/>
        <v>16</v>
      </c>
      <c r="AF20" s="110">
        <f t="shared" si="34"/>
        <v>17</v>
      </c>
      <c r="AG20" s="123">
        <f t="shared" si="34"/>
        <v>18</v>
      </c>
      <c r="AH20" s="111">
        <f t="shared" si="34"/>
        <v>19</v>
      </c>
      <c r="AI20" s="18"/>
      <c r="AN20" s="135"/>
      <c r="AO20" s="57"/>
      <c r="AP20" s="57"/>
      <c r="AQ20" s="57"/>
      <c r="AR20" s="87"/>
      <c r="AS20" s="87"/>
      <c r="AT20" s="87"/>
      <c r="AU20" s="87"/>
      <c r="AV20" s="87"/>
      <c r="AW20" s="87"/>
      <c r="AX20" s="87"/>
      <c r="AY20" s="87"/>
      <c r="AZ20" s="87"/>
      <c r="BA20" s="87"/>
      <c r="BB20" s="87"/>
      <c r="BC20" s="87"/>
      <c r="BD20" s="87"/>
      <c r="BE20" s="87"/>
      <c r="BF20" s="87"/>
      <c r="BG20" s="87"/>
      <c r="BH20" s="87"/>
      <c r="BI20" s="87"/>
      <c r="BJ20" s="87"/>
      <c r="BK20" s="87"/>
      <c r="BL20" s="87"/>
      <c r="BM20" s="87"/>
      <c r="BN20" s="87"/>
      <c r="BO20" s="88"/>
      <c r="BP20" s="87"/>
      <c r="BQ20" s="87"/>
      <c r="BR20" s="87"/>
      <c r="BS20" s="87"/>
      <c r="BT20" s="87"/>
      <c r="BU20" s="87"/>
      <c r="BV20" s="87"/>
      <c r="BW20" s="57"/>
      <c r="BX20" s="57"/>
      <c r="BY20" s="139">
        <f t="shared" si="9"/>
        <v>44640</v>
      </c>
      <c r="BZ20" s="142" t="s">
        <v>97</v>
      </c>
      <c r="CA20" s="57"/>
      <c r="CB20" s="57"/>
      <c r="CC20" s="58"/>
      <c r="CD20" s="59"/>
      <c r="CE20" s="59"/>
      <c r="CF20" s="57"/>
      <c r="CG20" s="57"/>
      <c r="CH20" s="57"/>
      <c r="CI20" s="57"/>
      <c r="CJ20" s="57"/>
      <c r="CK20" s="57"/>
      <c r="CL20" s="57"/>
      <c r="CM20" s="57"/>
      <c r="CN20" s="57"/>
      <c r="CO20" s="57"/>
      <c r="CP20" s="57"/>
      <c r="CQ20" s="57"/>
      <c r="CR20" s="57"/>
      <c r="CS20" s="57"/>
      <c r="CT20" s="57"/>
      <c r="CU20" s="140">
        <f t="shared" si="10"/>
        <v>44640</v>
      </c>
      <c r="CV20" s="117"/>
    </row>
    <row r="21" spans="4:100" x14ac:dyDescent="0.25">
      <c r="D21" s="111">
        <f>IF(AND(10&lt;J20, J20&lt;$CM$6),J20+1,0)</f>
        <v>21</v>
      </c>
      <c r="E21" s="110">
        <f t="shared" si="31"/>
        <v>22</v>
      </c>
      <c r="F21" s="110">
        <f t="shared" si="31"/>
        <v>23</v>
      </c>
      <c r="G21" s="110">
        <f t="shared" si="31"/>
        <v>24</v>
      </c>
      <c r="H21" s="110">
        <f t="shared" si="31"/>
        <v>25</v>
      </c>
      <c r="I21" s="111">
        <f t="shared" si="31"/>
        <v>26</v>
      </c>
      <c r="J21" s="111">
        <f>IF(I21=0,#REF!,I21+1)</f>
        <v>27</v>
      </c>
      <c r="K21" s="110"/>
      <c r="L21" s="111">
        <f>R20+1</f>
        <v>18</v>
      </c>
      <c r="M21" s="110">
        <f t="shared" si="32"/>
        <v>19</v>
      </c>
      <c r="N21" s="110">
        <f t="shared" si="32"/>
        <v>20</v>
      </c>
      <c r="O21" s="110">
        <f t="shared" si="32"/>
        <v>21</v>
      </c>
      <c r="P21" s="110">
        <f t="shared" si="32"/>
        <v>22</v>
      </c>
      <c r="Q21" s="123">
        <f t="shared" si="32"/>
        <v>23</v>
      </c>
      <c r="R21" s="111">
        <f>IF(Q21=0,#REF!,Q21+1)</f>
        <v>24</v>
      </c>
      <c r="S21" s="110"/>
      <c r="T21" s="111">
        <f>Z20+1</f>
        <v>16</v>
      </c>
      <c r="U21" s="110">
        <f t="shared" si="33"/>
        <v>17</v>
      </c>
      <c r="V21" s="110">
        <f t="shared" si="33"/>
        <v>18</v>
      </c>
      <c r="W21" s="110">
        <f t="shared" si="33"/>
        <v>19</v>
      </c>
      <c r="X21" s="110">
        <f t="shared" si="33"/>
        <v>20</v>
      </c>
      <c r="Y21" s="123">
        <f t="shared" si="33"/>
        <v>21</v>
      </c>
      <c r="Z21" s="111">
        <f t="shared" si="33"/>
        <v>22</v>
      </c>
      <c r="AA21" s="112"/>
      <c r="AB21" s="111">
        <f>AH20+1</f>
        <v>20</v>
      </c>
      <c r="AC21" s="110">
        <f t="shared" si="34"/>
        <v>21</v>
      </c>
      <c r="AD21" s="110">
        <f t="shared" si="34"/>
        <v>22</v>
      </c>
      <c r="AE21" s="110">
        <f t="shared" si="34"/>
        <v>23</v>
      </c>
      <c r="AF21" s="110">
        <f t="shared" si="34"/>
        <v>24</v>
      </c>
      <c r="AG21" s="123">
        <f t="shared" si="34"/>
        <v>25</v>
      </c>
      <c r="AH21" s="111">
        <f t="shared" si="34"/>
        <v>26</v>
      </c>
      <c r="AI21" s="18"/>
      <c r="AN21" s="57"/>
      <c r="AO21" s="57"/>
      <c r="AP21" s="57"/>
      <c r="AQ21" s="57"/>
      <c r="AR21" s="87"/>
      <c r="AS21" s="87"/>
      <c r="AT21" s="87"/>
      <c r="AU21" s="87"/>
      <c r="AV21" s="87"/>
      <c r="AW21" s="87"/>
      <c r="AX21" s="87"/>
      <c r="AY21" s="87"/>
      <c r="AZ21" s="87"/>
      <c r="BA21" s="87"/>
      <c r="BB21" s="87"/>
      <c r="BC21" s="87"/>
      <c r="BD21" s="87"/>
      <c r="BE21" s="87"/>
      <c r="BF21" s="87"/>
      <c r="BG21" s="87"/>
      <c r="BH21" s="87"/>
      <c r="BI21" s="87"/>
      <c r="BJ21" s="87"/>
      <c r="BK21" s="87"/>
      <c r="BL21" s="87"/>
      <c r="BM21" s="87"/>
      <c r="BN21" s="87"/>
      <c r="BO21" s="88"/>
      <c r="BP21" s="87"/>
      <c r="BQ21" s="87"/>
      <c r="BR21" s="87"/>
      <c r="BS21" s="87"/>
      <c r="BT21" s="87"/>
      <c r="BU21" s="87"/>
      <c r="BV21" s="87"/>
      <c r="BW21" s="57"/>
      <c r="BX21" s="57"/>
      <c r="BY21" s="139">
        <f t="shared" si="9"/>
        <v>44641</v>
      </c>
      <c r="BZ21" s="142" t="s">
        <v>98</v>
      </c>
      <c r="CA21" s="57"/>
      <c r="CB21" s="57"/>
      <c r="CC21" s="58"/>
      <c r="CD21" s="59"/>
      <c r="CE21" s="59"/>
      <c r="CF21" s="57"/>
      <c r="CG21" s="57"/>
      <c r="CH21" s="57"/>
      <c r="CI21" s="57"/>
      <c r="CJ21" s="57"/>
      <c r="CK21" s="57"/>
      <c r="CL21" s="57"/>
      <c r="CM21" s="57"/>
      <c r="CN21" s="57"/>
      <c r="CO21" s="57"/>
      <c r="CP21" s="57"/>
      <c r="CQ21" s="57"/>
      <c r="CR21" s="57"/>
      <c r="CS21" s="57"/>
      <c r="CT21" s="57"/>
      <c r="CU21" s="140">
        <f t="shared" si="10"/>
        <v>44641</v>
      </c>
      <c r="CV21" s="117"/>
    </row>
    <row r="22" spans="4:100" x14ac:dyDescent="0.25">
      <c r="D22" s="111">
        <f t="shared" ref="D22:D23" si="35">IF(AND(10&lt;J21, J21&lt;$CM$6),J21+1,0)</f>
        <v>28</v>
      </c>
      <c r="E22" s="110">
        <f>IF(AND(D22&lt;$CM$6,D22&gt;10),D22+1,0)</f>
        <v>29</v>
      </c>
      <c r="F22" s="110">
        <f t="shared" ref="F22:J23" si="36">IF(AND(E22&lt;$CM$6,E22&gt;10),E22+1,0)</f>
        <v>30</v>
      </c>
      <c r="G22" s="110">
        <f t="shared" si="36"/>
        <v>31</v>
      </c>
      <c r="H22" s="110">
        <f t="shared" si="36"/>
        <v>0</v>
      </c>
      <c r="I22" s="110">
        <f t="shared" si="36"/>
        <v>0</v>
      </c>
      <c r="J22" s="111">
        <f t="shared" si="36"/>
        <v>0</v>
      </c>
      <c r="K22" s="110"/>
      <c r="L22" s="111">
        <f>IF(AND(10&lt;R21, R21&lt;$CM$7),R21+1,0)</f>
        <v>25</v>
      </c>
      <c r="M22" s="110">
        <f>IF(AND(L22&lt;$CM$7,L22&gt;10),L22+1,0)</f>
        <v>26</v>
      </c>
      <c r="N22" s="110">
        <f t="shared" ref="N22:R23" si="37">IF(AND(M22&lt;$CM$7,M22&gt;10),M22+1,0)</f>
        <v>27</v>
      </c>
      <c r="O22" s="110">
        <f t="shared" si="37"/>
        <v>28</v>
      </c>
      <c r="P22" s="110">
        <f t="shared" si="37"/>
        <v>29</v>
      </c>
      <c r="Q22" s="110">
        <f t="shared" si="37"/>
        <v>30</v>
      </c>
      <c r="R22" s="111">
        <f t="shared" si="37"/>
        <v>0</v>
      </c>
      <c r="S22" s="110"/>
      <c r="T22" s="111">
        <f>IF(AND(10&lt;Z21, Z21&lt;$CM$8),Z21+1,0)</f>
        <v>23</v>
      </c>
      <c r="U22" s="110">
        <f>IF(AND(T22&lt;$CM$8,T22&gt;10),T22+1,0)</f>
        <v>24</v>
      </c>
      <c r="V22" s="110">
        <f t="shared" ref="V22:Z23" si="38">IF(AND(U22&lt;$CM$8,U22&gt;10),U22+1,0)</f>
        <v>25</v>
      </c>
      <c r="W22" s="110">
        <f t="shared" si="38"/>
        <v>26</v>
      </c>
      <c r="X22" s="110">
        <f t="shared" si="38"/>
        <v>27</v>
      </c>
      <c r="Y22" s="110">
        <f t="shared" si="38"/>
        <v>28</v>
      </c>
      <c r="Z22" s="111">
        <f t="shared" si="38"/>
        <v>29</v>
      </c>
      <c r="AA22" s="112"/>
      <c r="AB22" s="111">
        <f>IF(AND(10&lt;AH21, AH21&lt;$CM$9),AH21+1,0)</f>
        <v>27</v>
      </c>
      <c r="AC22" s="110">
        <f>IF(AND(AB22&lt;$CM$9,AB22&gt;10),AB22+1,0)</f>
        <v>28</v>
      </c>
      <c r="AD22" s="110">
        <f t="shared" ref="AD22:AH23" si="39">IF(AND(AC22&lt;$CM$9,AC22&gt;10),AC22+1,0)</f>
        <v>29</v>
      </c>
      <c r="AE22" s="110">
        <f t="shared" si="39"/>
        <v>30</v>
      </c>
      <c r="AF22" s="110">
        <f t="shared" si="39"/>
        <v>31</v>
      </c>
      <c r="AG22" s="110">
        <f t="shared" si="39"/>
        <v>0</v>
      </c>
      <c r="AH22" s="111">
        <f t="shared" si="39"/>
        <v>0</v>
      </c>
      <c r="AI22" s="18"/>
      <c r="AN22" s="57"/>
      <c r="AO22" s="57"/>
      <c r="AP22" s="57"/>
      <c r="AQ22" s="57"/>
      <c r="AR22" s="87"/>
      <c r="AS22" s="87"/>
      <c r="AT22" s="87"/>
      <c r="AU22" s="87"/>
      <c r="AV22" s="87"/>
      <c r="AW22" s="87"/>
      <c r="AX22" s="87"/>
      <c r="AY22" s="87"/>
      <c r="AZ22" s="87"/>
      <c r="BA22" s="87"/>
      <c r="BB22" s="87"/>
      <c r="BC22" s="87"/>
      <c r="BD22" s="87"/>
      <c r="BE22" s="87"/>
      <c r="BF22" s="87"/>
      <c r="BG22" s="87"/>
      <c r="BH22" s="87"/>
      <c r="BI22" s="87"/>
      <c r="BJ22" s="87"/>
      <c r="BK22" s="87"/>
      <c r="BL22" s="87"/>
      <c r="BM22" s="87"/>
      <c r="BN22" s="87"/>
      <c r="BO22" s="88"/>
      <c r="BP22" s="87"/>
      <c r="BQ22" s="87"/>
      <c r="BR22" s="87"/>
      <c r="BS22" s="87"/>
      <c r="BT22" s="87"/>
      <c r="BU22" s="87"/>
      <c r="BV22" s="87"/>
      <c r="BW22" s="57"/>
      <c r="BX22" s="57"/>
      <c r="BY22" s="139">
        <f>BY21+1</f>
        <v>44642</v>
      </c>
      <c r="BZ22" s="142" t="s">
        <v>99</v>
      </c>
      <c r="CA22" s="57"/>
      <c r="CB22" s="57"/>
      <c r="CC22" s="58"/>
      <c r="CD22" s="59"/>
      <c r="CE22" s="59"/>
      <c r="CF22" s="57"/>
      <c r="CG22" s="57"/>
      <c r="CH22" s="57"/>
      <c r="CI22" s="57"/>
      <c r="CJ22" s="57"/>
      <c r="CK22" s="57"/>
      <c r="CL22" s="57"/>
      <c r="CM22" s="57"/>
      <c r="CN22" s="57"/>
      <c r="CO22" s="57"/>
      <c r="CP22" s="57"/>
      <c r="CQ22" s="57"/>
      <c r="CR22" s="57"/>
      <c r="CS22" s="57"/>
      <c r="CT22" s="57"/>
      <c r="CU22" s="140">
        <f>CU21+1</f>
        <v>44642</v>
      </c>
      <c r="CV22" s="117"/>
    </row>
    <row r="23" spans="4:100" ht="15.6" customHeight="1" x14ac:dyDescent="0.25">
      <c r="D23" s="111">
        <f t="shared" si="35"/>
        <v>0</v>
      </c>
      <c r="E23" s="110">
        <f>IF(AND(D23&lt;$CM$6,D23&gt;10),D23+1,0)</f>
        <v>0</v>
      </c>
      <c r="F23" s="110">
        <f t="shared" si="36"/>
        <v>0</v>
      </c>
      <c r="G23" s="110">
        <f t="shared" si="36"/>
        <v>0</v>
      </c>
      <c r="H23" s="110">
        <f t="shared" si="36"/>
        <v>0</v>
      </c>
      <c r="I23" s="110">
        <f t="shared" si="36"/>
        <v>0</v>
      </c>
      <c r="J23" s="111">
        <f t="shared" si="36"/>
        <v>0</v>
      </c>
      <c r="K23" s="110"/>
      <c r="L23" s="111">
        <f>IF(AND(10&lt;R22, R22&lt;$CM$7),R22+1,0)</f>
        <v>0</v>
      </c>
      <c r="M23" s="110">
        <f>IF(AND(L23&lt;$CM$7,L23&gt;10),L23+1,0)</f>
        <v>0</v>
      </c>
      <c r="N23" s="110">
        <f t="shared" si="37"/>
        <v>0</v>
      </c>
      <c r="O23" s="110">
        <f t="shared" si="37"/>
        <v>0</v>
      </c>
      <c r="P23" s="110">
        <f t="shared" si="37"/>
        <v>0</v>
      </c>
      <c r="Q23" s="110">
        <f t="shared" si="37"/>
        <v>0</v>
      </c>
      <c r="R23" s="111">
        <f t="shared" si="37"/>
        <v>0</v>
      </c>
      <c r="S23" s="110"/>
      <c r="T23" s="111">
        <f>IF(AND(10&lt;Z22, Z22&lt;$CM$8),Z22+1,0)</f>
        <v>30</v>
      </c>
      <c r="U23" s="110">
        <f>IF(AND(T23&lt;$CM$8,T23&gt;10),T23+1,0)</f>
        <v>31</v>
      </c>
      <c r="V23" s="110">
        <f t="shared" si="38"/>
        <v>0</v>
      </c>
      <c r="W23" s="110">
        <f t="shared" si="38"/>
        <v>0</v>
      </c>
      <c r="X23" s="110">
        <f t="shared" si="38"/>
        <v>0</v>
      </c>
      <c r="Y23" s="110">
        <f t="shared" si="38"/>
        <v>0</v>
      </c>
      <c r="Z23" s="111">
        <f t="shared" si="38"/>
        <v>0</v>
      </c>
      <c r="AA23" s="110"/>
      <c r="AB23" s="111">
        <f>IF(AND(10&lt;AH22, AH22&lt;$CM$9),AH22+1,0)</f>
        <v>0</v>
      </c>
      <c r="AC23" s="110">
        <f>IF(AND(AB23&lt;$CM$9,AB23&gt;10),AB23+1,0)</f>
        <v>0</v>
      </c>
      <c r="AD23" s="110">
        <f t="shared" si="39"/>
        <v>0</v>
      </c>
      <c r="AE23" s="110">
        <f t="shared" si="39"/>
        <v>0</v>
      </c>
      <c r="AF23" s="110">
        <f t="shared" si="39"/>
        <v>0</v>
      </c>
      <c r="AG23" s="110">
        <f t="shared" si="39"/>
        <v>0</v>
      </c>
      <c r="AH23" s="111">
        <f t="shared" si="39"/>
        <v>0</v>
      </c>
      <c r="AN23" s="57"/>
      <c r="AO23" s="57"/>
      <c r="AP23" s="57"/>
      <c r="AQ23" s="57"/>
      <c r="AR23" s="87"/>
      <c r="AS23" s="87"/>
      <c r="AT23" s="87"/>
      <c r="AU23" s="87"/>
      <c r="AV23" s="87"/>
      <c r="AW23" s="87"/>
      <c r="AX23" s="87"/>
      <c r="AY23" s="87"/>
      <c r="AZ23" s="87"/>
      <c r="BA23" s="87"/>
      <c r="BB23" s="87"/>
      <c r="BC23" s="87"/>
      <c r="BD23" s="87"/>
      <c r="BE23" s="87"/>
      <c r="BF23" s="87"/>
      <c r="BG23" s="87"/>
      <c r="BH23" s="87"/>
      <c r="BI23" s="87"/>
      <c r="BJ23" s="87"/>
      <c r="BK23" s="87"/>
      <c r="BL23" s="87"/>
      <c r="BM23" s="87"/>
      <c r="BN23" s="87"/>
      <c r="BO23" s="87"/>
      <c r="BP23" s="87"/>
      <c r="BQ23" s="87"/>
      <c r="BR23" s="87"/>
      <c r="BS23" s="87"/>
      <c r="BT23" s="87"/>
      <c r="BU23" s="87"/>
      <c r="BV23" s="87"/>
      <c r="BW23" s="57"/>
      <c r="BX23" s="38"/>
      <c r="BY23" s="139">
        <f>BY22+1</f>
        <v>44643</v>
      </c>
      <c r="BZ23" s="143" t="s">
        <v>100</v>
      </c>
      <c r="CA23" s="38"/>
      <c r="CB23" s="38"/>
      <c r="CC23" s="39"/>
      <c r="CD23" s="40"/>
      <c r="CE23" s="40"/>
      <c r="CF23" s="38"/>
      <c r="CG23" s="38"/>
      <c r="CH23" s="38"/>
      <c r="CI23" s="38"/>
      <c r="CJ23" s="38"/>
      <c r="CK23" s="38"/>
      <c r="CL23" s="38"/>
      <c r="CM23" s="38"/>
      <c r="CN23" s="38"/>
      <c r="CO23" s="38"/>
      <c r="CP23" s="38"/>
      <c r="CQ23" s="38"/>
      <c r="CR23" s="38"/>
      <c r="CS23" s="38"/>
      <c r="CT23" s="38"/>
      <c r="CU23" s="140">
        <f>CU22+1</f>
        <v>44643</v>
      </c>
      <c r="CV23" s="117"/>
    </row>
    <row r="24" spans="4:100" ht="15.6" customHeight="1" x14ac:dyDescent="0.2">
      <c r="D24" s="122"/>
      <c r="E24" s="113"/>
      <c r="F24" s="113"/>
      <c r="G24" s="113"/>
      <c r="H24" s="113"/>
      <c r="I24" s="113"/>
      <c r="J24" s="113"/>
      <c r="K24" s="113"/>
      <c r="L24" s="122"/>
      <c r="M24" s="113"/>
      <c r="N24" s="113"/>
      <c r="O24" s="113"/>
      <c r="P24" s="113"/>
      <c r="Q24" s="124"/>
      <c r="R24" s="122"/>
      <c r="S24" s="113"/>
      <c r="T24" s="122"/>
      <c r="U24" s="113"/>
      <c r="V24" s="113"/>
      <c r="W24" s="113"/>
      <c r="X24" s="113"/>
      <c r="Y24" s="124"/>
      <c r="Z24" s="122"/>
      <c r="AA24" s="113"/>
      <c r="AB24" s="122"/>
      <c r="AC24" s="113"/>
      <c r="AD24" s="113"/>
      <c r="AE24" s="113"/>
      <c r="AF24" s="113"/>
      <c r="AG24" s="124"/>
      <c r="AH24" s="122"/>
      <c r="AN24" s="57"/>
      <c r="AO24" s="57"/>
      <c r="AP24" s="57"/>
      <c r="AQ24" s="57"/>
      <c r="AR24" s="87"/>
      <c r="AS24" s="87"/>
      <c r="AT24" s="87"/>
      <c r="AU24" s="87"/>
      <c r="AV24" s="87"/>
      <c r="AW24" s="87"/>
      <c r="AX24" s="87"/>
      <c r="AY24" s="87"/>
      <c r="AZ24" s="87"/>
      <c r="BA24" s="87"/>
      <c r="BB24" s="87"/>
      <c r="BC24" s="87"/>
      <c r="BD24" s="87"/>
      <c r="BE24" s="87"/>
      <c r="BF24" s="87"/>
      <c r="BG24" s="87"/>
      <c r="BH24" s="87"/>
      <c r="BI24" s="87"/>
      <c r="BJ24" s="87"/>
      <c r="BK24" s="87"/>
      <c r="BL24" s="87"/>
      <c r="BM24" s="87"/>
      <c r="BN24" s="87"/>
      <c r="BO24" s="87"/>
      <c r="BP24" s="87"/>
      <c r="BQ24" s="87"/>
      <c r="BR24" s="87"/>
      <c r="BS24" s="87"/>
      <c r="BT24" s="87"/>
      <c r="BU24" s="87"/>
      <c r="BV24" s="87"/>
      <c r="BW24" s="57"/>
      <c r="BX24" s="38"/>
      <c r="BY24" s="139">
        <f t="shared" si="9"/>
        <v>44644</v>
      </c>
      <c r="BZ24" s="143" t="s">
        <v>101</v>
      </c>
      <c r="CA24" s="42"/>
      <c r="CB24" s="42"/>
      <c r="CC24" s="40"/>
      <c r="CD24" s="40"/>
      <c r="CE24" s="40"/>
      <c r="CF24" s="42"/>
      <c r="CG24" s="42"/>
      <c r="CH24" s="42"/>
      <c r="CI24" s="42"/>
      <c r="CJ24" s="42"/>
      <c r="CK24" s="42"/>
      <c r="CL24" s="42"/>
      <c r="CM24" s="42"/>
      <c r="CN24" s="42"/>
      <c r="CO24" s="42"/>
      <c r="CP24" s="42"/>
      <c r="CQ24" s="42"/>
      <c r="CR24" s="42"/>
      <c r="CS24" s="42"/>
      <c r="CT24" s="42"/>
      <c r="CU24" s="140">
        <f t="shared" si="10"/>
        <v>44644</v>
      </c>
      <c r="CV24" s="117"/>
    </row>
    <row r="25" spans="4:100" s="7" customFormat="1" ht="27" customHeight="1" x14ac:dyDescent="0.25">
      <c r="D25" s="257" t="str">
        <f>INDEX($AS$7:$AS$18,BH10)</f>
        <v>September</v>
      </c>
      <c r="E25" s="257"/>
      <c r="F25" s="257"/>
      <c r="G25" s="257"/>
      <c r="H25" s="257"/>
      <c r="I25" s="257"/>
      <c r="J25" s="257"/>
      <c r="K25" s="23"/>
      <c r="L25" s="258" t="str">
        <f>INDEX($AS$7:$AS$18,BI10)</f>
        <v>October</v>
      </c>
      <c r="M25" s="258"/>
      <c r="N25" s="258"/>
      <c r="O25" s="258"/>
      <c r="P25" s="258"/>
      <c r="Q25" s="258"/>
      <c r="R25" s="258"/>
      <c r="S25" s="27"/>
      <c r="T25" s="259" t="str">
        <f>INDEX($AS$7:$AS$18,BJ10)</f>
        <v>November</v>
      </c>
      <c r="U25" s="259"/>
      <c r="V25" s="259"/>
      <c r="W25" s="259"/>
      <c r="X25" s="259"/>
      <c r="Y25" s="259"/>
      <c r="Z25" s="259"/>
      <c r="AA25" s="23"/>
      <c r="AB25" s="260" t="str">
        <f>INDEX($AS$7:$AS$18,BK10)</f>
        <v>December</v>
      </c>
      <c r="AC25" s="260"/>
      <c r="AD25" s="260"/>
      <c r="AE25" s="260"/>
      <c r="AF25" s="260"/>
      <c r="AG25" s="260"/>
      <c r="AH25" s="260"/>
      <c r="AN25" s="63"/>
      <c r="AO25" s="63"/>
      <c r="AP25" s="63"/>
      <c r="AQ25" s="63"/>
      <c r="AR25" s="261"/>
      <c r="AS25" s="261"/>
      <c r="AT25" s="261"/>
      <c r="AU25" s="261"/>
      <c r="AV25" s="261"/>
      <c r="AW25" s="261"/>
      <c r="AX25" s="261"/>
      <c r="AY25" s="80"/>
      <c r="AZ25" s="262"/>
      <c r="BA25" s="262"/>
      <c r="BB25" s="262"/>
      <c r="BC25" s="262"/>
      <c r="BD25" s="262"/>
      <c r="BE25" s="262"/>
      <c r="BF25" s="262"/>
      <c r="BG25" s="132"/>
      <c r="BH25" s="263"/>
      <c r="BI25" s="263"/>
      <c r="BJ25" s="263"/>
      <c r="BK25" s="263"/>
      <c r="BL25" s="263"/>
      <c r="BM25" s="263"/>
      <c r="BN25" s="263"/>
      <c r="BO25" s="80"/>
      <c r="BP25" s="264"/>
      <c r="BQ25" s="264"/>
      <c r="BR25" s="264"/>
      <c r="BS25" s="264"/>
      <c r="BT25" s="264"/>
      <c r="BU25" s="264"/>
      <c r="BV25" s="264"/>
      <c r="BW25" s="63"/>
      <c r="BX25" s="42"/>
      <c r="BY25" s="139">
        <f t="shared" si="9"/>
        <v>44645</v>
      </c>
      <c r="BZ25" s="143" t="s">
        <v>102</v>
      </c>
      <c r="CA25" s="38"/>
      <c r="CB25" s="38"/>
      <c r="CC25" s="39"/>
      <c r="CD25" s="40"/>
      <c r="CE25" s="40"/>
      <c r="CF25" s="38"/>
      <c r="CG25" s="38"/>
      <c r="CH25" s="38"/>
      <c r="CI25" s="38"/>
      <c r="CJ25" s="38"/>
      <c r="CK25" s="38"/>
      <c r="CL25" s="38"/>
      <c r="CM25" s="38"/>
      <c r="CN25" s="38"/>
      <c r="CO25" s="38"/>
      <c r="CP25" s="38"/>
      <c r="CQ25" s="38"/>
      <c r="CR25" s="38"/>
      <c r="CS25" s="38"/>
      <c r="CT25" s="38"/>
      <c r="CU25" s="140">
        <f t="shared" si="10"/>
        <v>44645</v>
      </c>
      <c r="CV25" s="117"/>
    </row>
    <row r="26" spans="4:100" ht="16.5" thickBot="1" x14ac:dyDescent="0.3">
      <c r="D26" s="6" t="s">
        <v>751</v>
      </c>
      <c r="E26" s="5" t="s">
        <v>746</v>
      </c>
      <c r="F26" s="5" t="s">
        <v>747</v>
      </c>
      <c r="G26" s="5" t="s">
        <v>748</v>
      </c>
      <c r="H26" s="5" t="s">
        <v>749</v>
      </c>
      <c r="I26" s="115" t="s">
        <v>745</v>
      </c>
      <c r="J26" s="6" t="s">
        <v>750</v>
      </c>
      <c r="K26" s="1"/>
      <c r="L26" s="6" t="s">
        <v>751</v>
      </c>
      <c r="M26" s="5" t="s">
        <v>746</v>
      </c>
      <c r="N26" s="5" t="s">
        <v>747</v>
      </c>
      <c r="O26" s="5" t="s">
        <v>748</v>
      </c>
      <c r="P26" s="5" t="s">
        <v>749</v>
      </c>
      <c r="Q26" s="115" t="s">
        <v>745</v>
      </c>
      <c r="R26" s="6" t="s">
        <v>750</v>
      </c>
      <c r="S26" s="26"/>
      <c r="T26" s="6" t="s">
        <v>751</v>
      </c>
      <c r="U26" s="5" t="s">
        <v>746</v>
      </c>
      <c r="V26" s="5" t="s">
        <v>747</v>
      </c>
      <c r="W26" s="5" t="s">
        <v>748</v>
      </c>
      <c r="X26" s="5" t="s">
        <v>749</v>
      </c>
      <c r="Y26" s="115" t="s">
        <v>745</v>
      </c>
      <c r="Z26" s="6" t="s">
        <v>750</v>
      </c>
      <c r="AA26" s="1"/>
      <c r="AB26" s="6" t="s">
        <v>751</v>
      </c>
      <c r="AC26" s="5" t="s">
        <v>746</v>
      </c>
      <c r="AD26" s="5" t="s">
        <v>747</v>
      </c>
      <c r="AE26" s="5" t="s">
        <v>748</v>
      </c>
      <c r="AF26" s="5" t="s">
        <v>749</v>
      </c>
      <c r="AG26" s="115" t="s">
        <v>745</v>
      </c>
      <c r="AH26" s="6" t="s">
        <v>750</v>
      </c>
      <c r="AN26" s="57"/>
      <c r="AO26" s="57"/>
      <c r="AP26" s="57"/>
      <c r="AQ26" s="57"/>
      <c r="AR26" s="85"/>
      <c r="AS26" s="85"/>
      <c r="AT26" s="85"/>
      <c r="AU26" s="85"/>
      <c r="AV26" s="85"/>
      <c r="AW26" s="86"/>
      <c r="AX26" s="86"/>
      <c r="AY26" s="87"/>
      <c r="AZ26" s="85"/>
      <c r="BA26" s="85"/>
      <c r="BB26" s="85"/>
      <c r="BC26" s="85"/>
      <c r="BD26" s="85"/>
      <c r="BE26" s="86"/>
      <c r="BF26" s="86"/>
      <c r="BG26" s="88"/>
      <c r="BH26" s="85"/>
      <c r="BI26" s="85"/>
      <c r="BJ26" s="85"/>
      <c r="BK26" s="85"/>
      <c r="BL26" s="85"/>
      <c r="BM26" s="86"/>
      <c r="BN26" s="86"/>
      <c r="BO26" s="87"/>
      <c r="BP26" s="85"/>
      <c r="BQ26" s="85"/>
      <c r="BR26" s="85"/>
      <c r="BS26" s="85"/>
      <c r="BT26" s="85"/>
      <c r="BU26" s="86"/>
      <c r="BV26" s="86"/>
      <c r="BW26" s="57"/>
      <c r="BX26" s="38"/>
      <c r="BY26" s="139">
        <f t="shared" si="9"/>
        <v>44646</v>
      </c>
      <c r="BZ26" s="143" t="s">
        <v>103</v>
      </c>
      <c r="CA26" s="38"/>
      <c r="CB26" s="38"/>
      <c r="CC26" s="39"/>
      <c r="CD26" s="40"/>
      <c r="CE26" s="40"/>
      <c r="CF26" s="38"/>
      <c r="CG26" s="38"/>
      <c r="CH26" s="38"/>
      <c r="CI26" s="38"/>
      <c r="CJ26" s="38"/>
      <c r="CK26" s="38"/>
      <c r="CL26" s="38"/>
      <c r="CM26" s="38"/>
      <c r="CN26" s="38"/>
      <c r="CO26" s="38"/>
      <c r="CP26" s="38"/>
      <c r="CQ26" s="38"/>
      <c r="CR26" s="38"/>
      <c r="CS26" s="38"/>
      <c r="CT26" s="38"/>
      <c r="CU26" s="140">
        <f t="shared" si="10"/>
        <v>44646</v>
      </c>
      <c r="CV26" s="117"/>
    </row>
    <row r="27" spans="4:100" x14ac:dyDescent="0.25">
      <c r="D27" s="111">
        <f>CF10</f>
        <v>0</v>
      </c>
      <c r="E27" s="110">
        <f t="shared" ref="E27:J27" si="40">IF(D27=0,CG10,D27+1)</f>
        <v>0</v>
      </c>
      <c r="F27" s="110">
        <f t="shared" si="40"/>
        <v>0</v>
      </c>
      <c r="G27" s="110">
        <f t="shared" si="40"/>
        <v>0</v>
      </c>
      <c r="H27" s="110">
        <f t="shared" si="40"/>
        <v>0</v>
      </c>
      <c r="I27" s="123">
        <f t="shared" si="40"/>
        <v>1</v>
      </c>
      <c r="J27" s="111">
        <f t="shared" si="40"/>
        <v>2</v>
      </c>
      <c r="K27" s="110"/>
      <c r="L27" s="111">
        <f>CF11</f>
        <v>1</v>
      </c>
      <c r="M27" s="110">
        <f t="shared" ref="M27:R27" si="41">IF(L27=0,CG11,L27+1)</f>
        <v>2</v>
      </c>
      <c r="N27" s="110">
        <f t="shared" si="41"/>
        <v>3</v>
      </c>
      <c r="O27" s="110">
        <f t="shared" si="41"/>
        <v>4</v>
      </c>
      <c r="P27" s="110">
        <f t="shared" si="41"/>
        <v>5</v>
      </c>
      <c r="Q27" s="123">
        <f t="shared" si="41"/>
        <v>6</v>
      </c>
      <c r="R27" s="111">
        <f t="shared" si="41"/>
        <v>7</v>
      </c>
      <c r="S27" s="112"/>
      <c r="T27" s="111">
        <f>CF12</f>
        <v>0</v>
      </c>
      <c r="U27" s="110">
        <f t="shared" ref="U27:Z27" si="42">IF(T27=0,CG12,T27+1)</f>
        <v>0</v>
      </c>
      <c r="V27" s="110">
        <f t="shared" si="42"/>
        <v>0</v>
      </c>
      <c r="W27" s="110">
        <f t="shared" si="42"/>
        <v>1</v>
      </c>
      <c r="X27" s="110">
        <f t="shared" si="42"/>
        <v>2</v>
      </c>
      <c r="Y27" s="123">
        <f t="shared" si="42"/>
        <v>3</v>
      </c>
      <c r="Z27" s="111">
        <f t="shared" si="42"/>
        <v>4</v>
      </c>
      <c r="AA27" s="110"/>
      <c r="AB27" s="111">
        <f>CF13</f>
        <v>0</v>
      </c>
      <c r="AC27" s="110">
        <f t="shared" ref="AC27:AH27" si="43">IF(AB27=0,CG13,AB27+1)</f>
        <v>0</v>
      </c>
      <c r="AD27" s="110">
        <f t="shared" si="43"/>
        <v>0</v>
      </c>
      <c r="AE27" s="110">
        <f t="shared" si="43"/>
        <v>0</v>
      </c>
      <c r="AF27" s="110">
        <f t="shared" si="43"/>
        <v>0</v>
      </c>
      <c r="AG27" s="110">
        <f t="shared" si="43"/>
        <v>1</v>
      </c>
      <c r="AH27" s="110">
        <f t="shared" si="43"/>
        <v>2</v>
      </c>
      <c r="AN27" s="57"/>
      <c r="AO27" s="57"/>
      <c r="AP27" s="57"/>
      <c r="AQ27" s="57"/>
      <c r="AR27" s="87"/>
      <c r="AS27" s="87"/>
      <c r="AT27" s="87"/>
      <c r="AU27" s="87"/>
      <c r="AV27" s="87"/>
      <c r="AW27" s="87"/>
      <c r="AX27" s="87"/>
      <c r="AY27" s="87"/>
      <c r="AZ27" s="87"/>
      <c r="BA27" s="87"/>
      <c r="BB27" s="87"/>
      <c r="BC27" s="87"/>
      <c r="BD27" s="87"/>
      <c r="BE27" s="87"/>
      <c r="BF27" s="87"/>
      <c r="BG27" s="88"/>
      <c r="BH27" s="87"/>
      <c r="BI27" s="87"/>
      <c r="BJ27" s="87"/>
      <c r="BK27" s="87"/>
      <c r="BL27" s="87"/>
      <c r="BM27" s="87"/>
      <c r="BN27" s="87"/>
      <c r="BO27" s="87"/>
      <c r="BP27" s="133"/>
      <c r="BQ27" s="133"/>
      <c r="BR27" s="133"/>
      <c r="BS27" s="133"/>
      <c r="BT27" s="133"/>
      <c r="BU27" s="133"/>
      <c r="BV27" s="133"/>
      <c r="BW27" s="57"/>
      <c r="BX27" s="38"/>
      <c r="BY27" s="139">
        <f t="shared" si="9"/>
        <v>44647</v>
      </c>
      <c r="BZ27" s="143" t="s">
        <v>104</v>
      </c>
      <c r="CA27" s="38"/>
      <c r="CB27" s="38"/>
      <c r="CC27" s="39"/>
      <c r="CD27" s="40"/>
      <c r="CE27" s="40"/>
      <c r="CF27" s="38"/>
      <c r="CG27" s="38"/>
      <c r="CH27" s="38"/>
      <c r="CI27" s="38"/>
      <c r="CJ27" s="38"/>
      <c r="CK27" s="38"/>
      <c r="CL27" s="38"/>
      <c r="CM27" s="38"/>
      <c r="CN27" s="38"/>
      <c r="CO27" s="38"/>
      <c r="CP27" s="38"/>
      <c r="CQ27" s="38"/>
      <c r="CR27" s="38"/>
      <c r="CS27" s="38"/>
      <c r="CT27" s="38"/>
      <c r="CU27" s="140">
        <f t="shared" si="10"/>
        <v>44647</v>
      </c>
      <c r="CV27" s="117"/>
    </row>
    <row r="28" spans="4:100" x14ac:dyDescent="0.25">
      <c r="D28" s="111">
        <f>J27+1</f>
        <v>3</v>
      </c>
      <c r="E28" s="110">
        <f>IF(D28=0,BX17,D28+1)</f>
        <v>4</v>
      </c>
      <c r="F28" s="110">
        <f t="shared" ref="F28:F30" si="44">IF(E28=0,BY17,E28+1)</f>
        <v>5</v>
      </c>
      <c r="G28" s="110">
        <f t="shared" ref="G28:J30" si="45">IF(F28=0,BZ17,F28+1)</f>
        <v>6</v>
      </c>
      <c r="H28" s="110">
        <f t="shared" si="45"/>
        <v>7</v>
      </c>
      <c r="I28" s="123">
        <f t="shared" si="45"/>
        <v>8</v>
      </c>
      <c r="J28" s="111">
        <f t="shared" si="45"/>
        <v>9</v>
      </c>
      <c r="K28" s="110"/>
      <c r="L28" s="111">
        <f>R27+1</f>
        <v>8</v>
      </c>
      <c r="M28" s="110">
        <f t="shared" ref="M28:Q30" si="46">IF(L28=0,CO16,L28+1)</f>
        <v>9</v>
      </c>
      <c r="N28" s="110">
        <f t="shared" si="46"/>
        <v>10</v>
      </c>
      <c r="O28" s="110">
        <f t="shared" si="46"/>
        <v>11</v>
      </c>
      <c r="P28" s="110">
        <f t="shared" si="46"/>
        <v>12</v>
      </c>
      <c r="Q28" s="123">
        <f t="shared" si="46"/>
        <v>13</v>
      </c>
      <c r="R28" s="111">
        <f>IF(Q28=0,CV16,Q28+1)</f>
        <v>14</v>
      </c>
      <c r="S28" s="112"/>
      <c r="T28" s="111">
        <f>Z27+1</f>
        <v>5</v>
      </c>
      <c r="U28" s="110">
        <f t="shared" ref="U28:Y30" si="47">IF(T28=0,CO17,T28+1)</f>
        <v>6</v>
      </c>
      <c r="V28" s="110">
        <f t="shared" si="47"/>
        <v>7</v>
      </c>
      <c r="W28" s="110">
        <f t="shared" si="47"/>
        <v>8</v>
      </c>
      <c r="X28" s="110">
        <f t="shared" si="47"/>
        <v>9</v>
      </c>
      <c r="Y28" s="123">
        <f t="shared" si="47"/>
        <v>10</v>
      </c>
      <c r="Z28" s="111">
        <f>IF(Y28=0,CV17,Y28+1)</f>
        <v>11</v>
      </c>
      <c r="AA28" s="112"/>
      <c r="AB28" s="111">
        <f>AH27+1</f>
        <v>3</v>
      </c>
      <c r="AC28" s="110">
        <f>AB28+1</f>
        <v>4</v>
      </c>
      <c r="AD28" s="110">
        <f t="shared" ref="AD28:AH30" si="48">AC28+1</f>
        <v>5</v>
      </c>
      <c r="AE28" s="110">
        <f t="shared" si="48"/>
        <v>6</v>
      </c>
      <c r="AF28" s="110">
        <f t="shared" si="48"/>
        <v>7</v>
      </c>
      <c r="AG28" s="123">
        <f t="shared" si="48"/>
        <v>8</v>
      </c>
      <c r="AH28" s="111">
        <f t="shared" si="48"/>
        <v>9</v>
      </c>
      <c r="AN28" s="57"/>
      <c r="AO28" s="57"/>
      <c r="AP28" s="57"/>
      <c r="AQ28" s="5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8"/>
      <c r="BH28" s="87"/>
      <c r="BI28" s="87"/>
      <c r="BJ28" s="87"/>
      <c r="BK28" s="87"/>
      <c r="BL28" s="87"/>
      <c r="BM28" s="87"/>
      <c r="BN28" s="87"/>
      <c r="BO28" s="88"/>
      <c r="BP28" s="133"/>
      <c r="BQ28" s="133"/>
      <c r="BR28" s="133"/>
      <c r="BS28" s="133"/>
      <c r="BT28" s="133"/>
      <c r="BU28" s="133"/>
      <c r="BV28" s="133"/>
      <c r="BW28" s="57"/>
      <c r="BX28" s="38"/>
      <c r="BY28" s="139">
        <f t="shared" si="9"/>
        <v>44648</v>
      </c>
      <c r="BZ28" s="143" t="s">
        <v>105</v>
      </c>
      <c r="CA28" s="38"/>
      <c r="CB28" s="38"/>
      <c r="CC28" s="39"/>
      <c r="CD28" s="40"/>
      <c r="CE28" s="40"/>
      <c r="CF28" s="38"/>
      <c r="CG28" s="38"/>
      <c r="CH28" s="38"/>
      <c r="CI28" s="38"/>
      <c r="CJ28" s="38"/>
      <c r="CK28" s="38"/>
      <c r="CL28" s="38"/>
      <c r="CM28" s="38"/>
      <c r="CN28" s="38"/>
      <c r="CO28" s="38"/>
      <c r="CP28" s="38"/>
      <c r="CQ28" s="38"/>
      <c r="CR28" s="38"/>
      <c r="CS28" s="38"/>
      <c r="CT28" s="38"/>
      <c r="CU28" s="140">
        <f t="shared" si="10"/>
        <v>44648</v>
      </c>
      <c r="CV28" s="117"/>
    </row>
    <row r="29" spans="4:100" x14ac:dyDescent="0.25">
      <c r="D29" s="111">
        <f>J28+1</f>
        <v>10</v>
      </c>
      <c r="E29" s="110">
        <f>IF(D29=0,BX18,D29+1)</f>
        <v>11</v>
      </c>
      <c r="F29" s="110">
        <f t="shared" si="44"/>
        <v>12</v>
      </c>
      <c r="G29" s="110">
        <f t="shared" si="45"/>
        <v>13</v>
      </c>
      <c r="H29" s="110">
        <f t="shared" si="45"/>
        <v>14</v>
      </c>
      <c r="I29" s="123">
        <f t="shared" si="45"/>
        <v>15</v>
      </c>
      <c r="J29" s="111">
        <f t="shared" si="45"/>
        <v>16</v>
      </c>
      <c r="K29" s="110"/>
      <c r="L29" s="111">
        <f>R28+1</f>
        <v>15</v>
      </c>
      <c r="M29" s="110">
        <f t="shared" si="46"/>
        <v>16</v>
      </c>
      <c r="N29" s="110">
        <f t="shared" si="46"/>
        <v>17</v>
      </c>
      <c r="O29" s="110">
        <f t="shared" si="46"/>
        <v>18</v>
      </c>
      <c r="P29" s="110">
        <f t="shared" si="46"/>
        <v>19</v>
      </c>
      <c r="Q29" s="123">
        <f t="shared" si="46"/>
        <v>20</v>
      </c>
      <c r="R29" s="111">
        <f>IF(Q29=0,CV17,Q29+1)</f>
        <v>21</v>
      </c>
      <c r="S29" s="112"/>
      <c r="T29" s="111">
        <f>Z28+1</f>
        <v>12</v>
      </c>
      <c r="U29" s="110">
        <f t="shared" si="47"/>
        <v>13</v>
      </c>
      <c r="V29" s="110">
        <f t="shared" si="47"/>
        <v>14</v>
      </c>
      <c r="W29" s="110">
        <f t="shared" si="47"/>
        <v>15</v>
      </c>
      <c r="X29" s="110">
        <f t="shared" si="47"/>
        <v>16</v>
      </c>
      <c r="Y29" s="123">
        <f t="shared" si="47"/>
        <v>17</v>
      </c>
      <c r="Z29" s="111">
        <f>IF(Y29=0,CV18,Y29+1)</f>
        <v>18</v>
      </c>
      <c r="AA29" s="112"/>
      <c r="AB29" s="111">
        <f>AH28+1</f>
        <v>10</v>
      </c>
      <c r="AC29" s="110">
        <f>AB29+1</f>
        <v>11</v>
      </c>
      <c r="AD29" s="110">
        <f t="shared" si="48"/>
        <v>12</v>
      </c>
      <c r="AE29" s="110">
        <f t="shared" si="48"/>
        <v>13</v>
      </c>
      <c r="AF29" s="110">
        <f t="shared" si="48"/>
        <v>14</v>
      </c>
      <c r="AG29" s="123">
        <f t="shared" si="48"/>
        <v>15</v>
      </c>
      <c r="AH29" s="111">
        <f t="shared" si="48"/>
        <v>16</v>
      </c>
      <c r="AN29" s="57"/>
      <c r="AO29" s="57"/>
      <c r="AP29" s="57"/>
      <c r="AQ29" s="57"/>
      <c r="AR29" s="87"/>
      <c r="AS29" s="87"/>
      <c r="AT29" s="87"/>
      <c r="AU29" s="87"/>
      <c r="AV29" s="87"/>
      <c r="AW29" s="87"/>
      <c r="AX29" s="87"/>
      <c r="AY29" s="87"/>
      <c r="AZ29" s="87"/>
      <c r="BA29" s="87"/>
      <c r="BB29" s="87"/>
      <c r="BC29" s="87"/>
      <c r="BD29" s="87"/>
      <c r="BE29" s="87"/>
      <c r="BF29" s="87"/>
      <c r="BG29" s="88"/>
      <c r="BH29" s="87"/>
      <c r="BI29" s="87"/>
      <c r="BJ29" s="87"/>
      <c r="BK29" s="87"/>
      <c r="BL29" s="87"/>
      <c r="BM29" s="87"/>
      <c r="BN29" s="87"/>
      <c r="BO29" s="88"/>
      <c r="BP29" s="133"/>
      <c r="BQ29" s="133"/>
      <c r="BR29" s="133"/>
      <c r="BS29" s="133"/>
      <c r="BT29" s="133"/>
      <c r="BU29" s="133"/>
      <c r="BV29" s="133"/>
      <c r="BW29" s="57"/>
      <c r="BX29" s="38"/>
      <c r="BY29" s="139">
        <f t="shared" si="9"/>
        <v>44649</v>
      </c>
      <c r="BZ29" s="143" t="s">
        <v>106</v>
      </c>
      <c r="CA29" s="38"/>
      <c r="CB29" s="38"/>
      <c r="CC29" s="39"/>
      <c r="CD29" s="40"/>
      <c r="CE29" s="40"/>
      <c r="CF29" s="38"/>
      <c r="CG29" s="38"/>
      <c r="CH29" s="38"/>
      <c r="CI29" s="38"/>
      <c r="CJ29" s="38"/>
      <c r="CK29" s="38"/>
      <c r="CL29" s="38"/>
      <c r="CM29" s="38"/>
      <c r="CN29" s="38"/>
      <c r="CO29" s="38"/>
      <c r="CP29" s="38"/>
      <c r="CQ29" s="38"/>
      <c r="CR29" s="38"/>
      <c r="CS29" s="38"/>
      <c r="CT29" s="38"/>
      <c r="CU29" s="140">
        <f t="shared" si="10"/>
        <v>44649</v>
      </c>
      <c r="CV29" s="117"/>
    </row>
    <row r="30" spans="4:100" x14ac:dyDescent="0.25">
      <c r="D30" s="111">
        <f>J29+1</f>
        <v>17</v>
      </c>
      <c r="E30" s="110">
        <f>IF(D30=0,BX19,D30+1)</f>
        <v>18</v>
      </c>
      <c r="F30" s="110">
        <f t="shared" si="44"/>
        <v>19</v>
      </c>
      <c r="G30" s="110">
        <f t="shared" si="45"/>
        <v>20</v>
      </c>
      <c r="H30" s="110">
        <f t="shared" si="45"/>
        <v>21</v>
      </c>
      <c r="I30" s="123">
        <f t="shared" si="45"/>
        <v>22</v>
      </c>
      <c r="J30" s="111">
        <f t="shared" si="45"/>
        <v>23</v>
      </c>
      <c r="K30" s="110"/>
      <c r="L30" s="111">
        <f>R29+1</f>
        <v>22</v>
      </c>
      <c r="M30" s="110">
        <f t="shared" si="46"/>
        <v>23</v>
      </c>
      <c r="N30" s="110">
        <f t="shared" si="46"/>
        <v>24</v>
      </c>
      <c r="O30" s="110">
        <f t="shared" si="46"/>
        <v>25</v>
      </c>
      <c r="P30" s="110">
        <f t="shared" si="46"/>
        <v>26</v>
      </c>
      <c r="Q30" s="123">
        <f t="shared" si="46"/>
        <v>27</v>
      </c>
      <c r="R30" s="111">
        <f>IF(Q30=0,CV18,Q30+1)</f>
        <v>28</v>
      </c>
      <c r="S30" s="112"/>
      <c r="T30" s="111">
        <f>Z29+1</f>
        <v>19</v>
      </c>
      <c r="U30" s="110">
        <f t="shared" si="47"/>
        <v>20</v>
      </c>
      <c r="V30" s="110">
        <f t="shared" si="47"/>
        <v>21</v>
      </c>
      <c r="W30" s="110">
        <f t="shared" si="47"/>
        <v>22</v>
      </c>
      <c r="X30" s="110">
        <f t="shared" si="47"/>
        <v>23</v>
      </c>
      <c r="Y30" s="123">
        <f t="shared" si="47"/>
        <v>24</v>
      </c>
      <c r="Z30" s="111">
        <f>IF(Y30=0,CV19,Y30+1)</f>
        <v>25</v>
      </c>
      <c r="AA30" s="112"/>
      <c r="AB30" s="111">
        <f>AH29+1</f>
        <v>17</v>
      </c>
      <c r="AC30" s="110">
        <f>AB30+1</f>
        <v>18</v>
      </c>
      <c r="AD30" s="110">
        <f t="shared" si="48"/>
        <v>19</v>
      </c>
      <c r="AE30" s="110">
        <f t="shared" si="48"/>
        <v>20</v>
      </c>
      <c r="AF30" s="110">
        <f t="shared" si="48"/>
        <v>21</v>
      </c>
      <c r="AG30" s="123">
        <f t="shared" si="48"/>
        <v>22</v>
      </c>
      <c r="AH30" s="111">
        <f t="shared" si="48"/>
        <v>23</v>
      </c>
      <c r="AN30" s="57"/>
      <c r="AO30" s="57"/>
      <c r="AP30" s="57"/>
      <c r="AQ30" s="57"/>
      <c r="AR30" s="87"/>
      <c r="AS30" s="87"/>
      <c r="AT30" s="87"/>
      <c r="AU30" s="87"/>
      <c r="AV30" s="87"/>
      <c r="AW30" s="87"/>
      <c r="AX30" s="87"/>
      <c r="AY30" s="87"/>
      <c r="AZ30" s="87"/>
      <c r="BA30" s="87"/>
      <c r="BB30" s="87"/>
      <c r="BC30" s="87"/>
      <c r="BD30" s="87"/>
      <c r="BE30" s="87"/>
      <c r="BF30" s="87"/>
      <c r="BG30" s="88"/>
      <c r="BH30" s="87"/>
      <c r="BI30" s="87"/>
      <c r="BJ30" s="87"/>
      <c r="BK30" s="87"/>
      <c r="BL30" s="87"/>
      <c r="BM30" s="87"/>
      <c r="BN30" s="87"/>
      <c r="BO30" s="88"/>
      <c r="BP30" s="133"/>
      <c r="BQ30" s="133"/>
      <c r="BR30" s="133"/>
      <c r="BS30" s="133"/>
      <c r="BT30" s="133"/>
      <c r="BU30" s="133"/>
      <c r="BV30" s="133"/>
      <c r="BW30" s="57"/>
      <c r="BX30" s="38"/>
      <c r="BY30" s="139">
        <f t="shared" si="9"/>
        <v>44650</v>
      </c>
      <c r="BZ30" s="143" t="s">
        <v>107</v>
      </c>
      <c r="CA30" s="38"/>
      <c r="CB30" s="38"/>
      <c r="CC30" s="39"/>
      <c r="CD30" s="40"/>
      <c r="CE30" s="40"/>
      <c r="CF30" s="38"/>
      <c r="CG30" s="38"/>
      <c r="CH30" s="38"/>
      <c r="CI30" s="38"/>
      <c r="CJ30" s="38"/>
      <c r="CK30" s="38"/>
      <c r="CL30" s="38"/>
      <c r="CM30" s="38"/>
      <c r="CN30" s="38"/>
      <c r="CO30" s="38"/>
      <c r="CP30" s="38"/>
      <c r="CQ30" s="38"/>
      <c r="CR30" s="38"/>
      <c r="CS30" s="38"/>
      <c r="CT30" s="38"/>
      <c r="CU30" s="140">
        <f t="shared" si="10"/>
        <v>44650</v>
      </c>
      <c r="CV30" s="117"/>
    </row>
    <row r="31" spans="4:100" x14ac:dyDescent="0.25">
      <c r="D31" s="111">
        <f>IF(AND(10&lt;J30, J30&lt;$CM$10),J30+1,0)</f>
        <v>24</v>
      </c>
      <c r="E31" s="110">
        <f>IF(AND(D31&lt;$CM$10,D31&gt;10),D31+1,0)</f>
        <v>25</v>
      </c>
      <c r="F31" s="110">
        <f t="shared" ref="F31:J32" si="49">IF(AND(E31&lt;$CM$10,E31&gt;10),E31+1,0)</f>
        <v>26</v>
      </c>
      <c r="G31" s="110">
        <f t="shared" si="49"/>
        <v>27</v>
      </c>
      <c r="H31" s="110">
        <f t="shared" si="49"/>
        <v>28</v>
      </c>
      <c r="I31" s="110">
        <f t="shared" si="49"/>
        <v>29</v>
      </c>
      <c r="J31" s="111">
        <f t="shared" si="49"/>
        <v>30</v>
      </c>
      <c r="K31" s="110"/>
      <c r="L31" s="111">
        <f>IF(AND(10&lt;R30, R30&lt;$CM$11),R30+1,0)</f>
        <v>29</v>
      </c>
      <c r="M31" s="110">
        <f>IF(AND(L31&lt;$CM$11,L31&gt;10),L31+1,0)</f>
        <v>30</v>
      </c>
      <c r="N31" s="110">
        <f t="shared" ref="N31:R32" si="50">IF(AND(M31&lt;$CM$11,M31&gt;10),M31+1,0)</f>
        <v>31</v>
      </c>
      <c r="O31" s="110">
        <f t="shared" si="50"/>
        <v>0</v>
      </c>
      <c r="P31" s="110">
        <f t="shared" si="50"/>
        <v>0</v>
      </c>
      <c r="Q31" s="110">
        <f t="shared" si="50"/>
        <v>0</v>
      </c>
      <c r="R31" s="111">
        <f t="shared" si="50"/>
        <v>0</v>
      </c>
      <c r="S31" s="112"/>
      <c r="T31" s="111">
        <f>IF(AND(10&lt;Z30, Z30&lt;$CM$12),Z30+1,0)</f>
        <v>26</v>
      </c>
      <c r="U31" s="110">
        <f>IF(AND(T31&lt;$CM$12,T31&gt;10),T31+1,0)</f>
        <v>27</v>
      </c>
      <c r="V31" s="110">
        <f t="shared" ref="V31:Z32" si="51">IF(AND(U31&lt;$CM$12,U31&gt;10),U31+1,0)</f>
        <v>28</v>
      </c>
      <c r="W31" s="110">
        <f t="shared" si="51"/>
        <v>29</v>
      </c>
      <c r="X31" s="110">
        <f t="shared" si="51"/>
        <v>30</v>
      </c>
      <c r="Y31" s="110">
        <f t="shared" si="51"/>
        <v>0</v>
      </c>
      <c r="Z31" s="111">
        <f t="shared" si="51"/>
        <v>0</v>
      </c>
      <c r="AA31" s="112"/>
      <c r="AB31" s="111">
        <f>IF(AND(10&lt;AH30, AH30&lt;$CM$13),AH30+1,0)</f>
        <v>24</v>
      </c>
      <c r="AC31" s="110">
        <f>IF(AND(AB31&lt;$CM$13,AB31&gt;10),AB31+1,0)</f>
        <v>25</v>
      </c>
      <c r="AD31" s="110">
        <f t="shared" ref="AD31:AH32" si="52">IF(AND(AC31&lt;$CM$13,AC31&gt;10),AC31+1,0)</f>
        <v>26</v>
      </c>
      <c r="AE31" s="110">
        <f t="shared" si="52"/>
        <v>27</v>
      </c>
      <c r="AF31" s="110">
        <f t="shared" si="52"/>
        <v>28</v>
      </c>
      <c r="AG31" s="110">
        <f t="shared" si="52"/>
        <v>29</v>
      </c>
      <c r="AH31" s="111">
        <f t="shared" si="52"/>
        <v>30</v>
      </c>
      <c r="AN31" s="57"/>
      <c r="AO31" s="57"/>
      <c r="AP31" s="57"/>
      <c r="AQ31" s="57"/>
      <c r="AR31" s="87"/>
      <c r="AS31" s="87"/>
      <c r="AT31" s="87"/>
      <c r="AU31" s="87"/>
      <c r="AV31" s="87"/>
      <c r="AW31" s="87"/>
      <c r="AX31" s="87"/>
      <c r="AY31" s="87"/>
      <c r="AZ31" s="87"/>
      <c r="BA31" s="87"/>
      <c r="BB31" s="87"/>
      <c r="BC31" s="87"/>
      <c r="BD31" s="87"/>
      <c r="BE31" s="87"/>
      <c r="BF31" s="87"/>
      <c r="BG31" s="88"/>
      <c r="BH31" s="87"/>
      <c r="BI31" s="87"/>
      <c r="BJ31" s="87"/>
      <c r="BK31" s="87"/>
      <c r="BL31" s="87"/>
      <c r="BM31" s="87"/>
      <c r="BN31" s="87"/>
      <c r="BO31" s="88"/>
      <c r="BP31" s="133"/>
      <c r="BQ31" s="133"/>
      <c r="BR31" s="133"/>
      <c r="BS31" s="133"/>
      <c r="BT31" s="133"/>
      <c r="BU31" s="133"/>
      <c r="BV31" s="133"/>
      <c r="BW31" s="57"/>
      <c r="BX31" s="38"/>
      <c r="BY31" s="139">
        <f t="shared" si="9"/>
        <v>44651</v>
      </c>
      <c r="BZ31" s="143" t="s">
        <v>108</v>
      </c>
      <c r="CA31" s="38"/>
      <c r="CB31" s="38"/>
      <c r="CC31" s="39"/>
      <c r="CD31" s="40"/>
      <c r="CE31" s="40"/>
      <c r="CF31" s="38"/>
      <c r="CG31" s="38"/>
      <c r="CH31" s="38"/>
      <c r="CI31" s="38"/>
      <c r="CJ31" s="38"/>
      <c r="CK31" s="38"/>
      <c r="CL31" s="38"/>
      <c r="CM31" s="38"/>
      <c r="CN31" s="38"/>
      <c r="CO31" s="38"/>
      <c r="CP31" s="38"/>
      <c r="CQ31" s="38"/>
      <c r="CR31" s="38"/>
      <c r="CS31" s="38"/>
      <c r="CT31" s="38"/>
      <c r="CU31" s="140">
        <f t="shared" si="10"/>
        <v>44651</v>
      </c>
      <c r="CV31" s="117"/>
    </row>
    <row r="32" spans="4:100" x14ac:dyDescent="0.25">
      <c r="D32" s="111">
        <f>IF(AND(10&lt;J31, J31&lt;$CM$10),J31+1,0)</f>
        <v>0</v>
      </c>
      <c r="E32" s="110">
        <f>IF(AND(D32&lt;$CM$10,D32&gt;10),D32+1,0)</f>
        <v>0</v>
      </c>
      <c r="F32" s="110">
        <f t="shared" si="49"/>
        <v>0</v>
      </c>
      <c r="G32" s="110">
        <f t="shared" si="49"/>
        <v>0</v>
      </c>
      <c r="H32" s="110">
        <f t="shared" si="49"/>
        <v>0</v>
      </c>
      <c r="I32" s="110">
        <f t="shared" si="49"/>
        <v>0</v>
      </c>
      <c r="J32" s="111">
        <f t="shared" si="49"/>
        <v>0</v>
      </c>
      <c r="K32" s="110"/>
      <c r="L32" s="111">
        <f>IF(AND(10&lt;R31, R31&lt;$CM$11),R31+1,0)</f>
        <v>0</v>
      </c>
      <c r="M32" s="110">
        <f>IF(AND(L32&lt;$CM$11,L32&gt;10),L32+1,0)</f>
        <v>0</v>
      </c>
      <c r="N32" s="110">
        <f t="shared" si="50"/>
        <v>0</v>
      </c>
      <c r="O32" s="110">
        <f t="shared" si="50"/>
        <v>0</v>
      </c>
      <c r="P32" s="110">
        <f t="shared" si="50"/>
        <v>0</v>
      </c>
      <c r="Q32" s="110">
        <f t="shared" si="50"/>
        <v>0</v>
      </c>
      <c r="R32" s="111">
        <f t="shared" si="50"/>
        <v>0</v>
      </c>
      <c r="S32" s="110"/>
      <c r="T32" s="111">
        <f>IF(AND(10&lt;Z31, Z31&lt;$CM$12),Z31+1,0)</f>
        <v>0</v>
      </c>
      <c r="U32" s="110">
        <f>IF(AND(T32&lt;$CM$12,T32&gt;10),T32+1,0)</f>
        <v>0</v>
      </c>
      <c r="V32" s="110">
        <f t="shared" si="51"/>
        <v>0</v>
      </c>
      <c r="W32" s="110">
        <f t="shared" si="51"/>
        <v>0</v>
      </c>
      <c r="X32" s="110">
        <f t="shared" si="51"/>
        <v>0</v>
      </c>
      <c r="Y32" s="110">
        <f t="shared" si="51"/>
        <v>0</v>
      </c>
      <c r="Z32" s="111">
        <f t="shared" si="51"/>
        <v>0</v>
      </c>
      <c r="AA32" s="112"/>
      <c r="AB32" s="111">
        <f>IF(AND(10&lt;AH31, AH31&lt;$CM$13),AH31+1,0)</f>
        <v>31</v>
      </c>
      <c r="AC32" s="110">
        <f>IF(AND(AB32&lt;$CM$13,AB32&gt;10),AB32+1,0)</f>
        <v>0</v>
      </c>
      <c r="AD32" s="110">
        <f t="shared" si="52"/>
        <v>0</v>
      </c>
      <c r="AE32" s="110">
        <f t="shared" si="52"/>
        <v>0</v>
      </c>
      <c r="AF32" s="110">
        <f t="shared" si="52"/>
        <v>0</v>
      </c>
      <c r="AG32" s="110">
        <f t="shared" si="52"/>
        <v>0</v>
      </c>
      <c r="AH32" s="111">
        <f t="shared" si="52"/>
        <v>0</v>
      </c>
      <c r="AN32" s="57"/>
      <c r="AO32" s="57"/>
      <c r="AP32" s="57"/>
      <c r="AQ32" s="57"/>
      <c r="AR32" s="57"/>
      <c r="AS32" s="57"/>
      <c r="AT32" s="57"/>
      <c r="AU32" s="57"/>
      <c r="AV32" s="57"/>
      <c r="AW32" s="57"/>
      <c r="AX32" s="57"/>
      <c r="AY32" s="87"/>
      <c r="AZ32" s="87"/>
      <c r="BA32" s="88"/>
      <c r="BB32" s="88"/>
      <c r="BC32" s="87"/>
      <c r="BD32" s="87"/>
      <c r="BE32" s="87"/>
      <c r="BF32" s="87"/>
      <c r="BG32" s="87"/>
      <c r="BH32" s="87"/>
      <c r="BI32" s="87"/>
      <c r="BJ32" s="87"/>
      <c r="BK32" s="87"/>
      <c r="BL32" s="87"/>
      <c r="BM32" s="87"/>
      <c r="BN32" s="87"/>
      <c r="BO32" s="88"/>
      <c r="BP32" s="133"/>
      <c r="BQ32" s="133"/>
      <c r="BR32" s="133"/>
      <c r="BS32" s="133"/>
      <c r="BT32" s="133"/>
      <c r="BU32" s="133"/>
      <c r="BV32" s="133"/>
      <c r="BW32" s="134" t="s">
        <v>7</v>
      </c>
      <c r="BX32" s="38"/>
      <c r="BY32" s="139">
        <f t="shared" si="9"/>
        <v>44652</v>
      </c>
      <c r="BZ32" s="144" t="s">
        <v>109</v>
      </c>
      <c r="CA32" s="52"/>
      <c r="CB32" s="52"/>
      <c r="CC32" s="39"/>
      <c r="CD32" s="40"/>
      <c r="CE32" s="40"/>
      <c r="CF32" s="52"/>
      <c r="CG32" s="52"/>
      <c r="CH32" s="52"/>
      <c r="CI32" s="52"/>
      <c r="CJ32" s="52"/>
      <c r="CK32" s="52"/>
      <c r="CL32" s="52"/>
      <c r="CM32" s="52"/>
      <c r="CN32" s="52"/>
      <c r="CO32" s="52"/>
      <c r="CP32" s="52"/>
      <c r="CQ32" s="52"/>
      <c r="CR32" s="52"/>
      <c r="CS32" s="52"/>
      <c r="CT32" s="52"/>
      <c r="CU32" s="140">
        <f t="shared" si="10"/>
        <v>44652</v>
      </c>
      <c r="CV32" s="117"/>
    </row>
    <row r="33" spans="1:192" ht="25.5" customHeight="1" x14ac:dyDescent="0.25">
      <c r="A33" s="8"/>
      <c r="B33" s="8"/>
      <c r="C33" s="8"/>
      <c r="D33" s="125"/>
      <c r="E33" s="114"/>
      <c r="F33" s="114"/>
      <c r="G33" s="114"/>
      <c r="H33" s="114"/>
      <c r="I33" s="126"/>
      <c r="J33" s="125"/>
      <c r="K33" s="114"/>
      <c r="L33" s="125"/>
      <c r="M33" s="114"/>
      <c r="N33" s="114"/>
      <c r="O33" s="114"/>
      <c r="P33" s="114"/>
      <c r="Q33" s="126"/>
      <c r="R33" s="125"/>
      <c r="S33" s="114"/>
      <c r="T33" s="125"/>
      <c r="U33" s="114"/>
      <c r="V33" s="114"/>
      <c r="W33" s="114"/>
      <c r="X33" s="114"/>
      <c r="Y33" s="126"/>
      <c r="Z33" s="125"/>
      <c r="AA33" s="114"/>
      <c r="AB33" s="125"/>
      <c r="AC33" s="114"/>
      <c r="AD33" s="114"/>
      <c r="AE33" s="114"/>
      <c r="AF33" s="114"/>
      <c r="AG33" s="126"/>
      <c r="AH33" s="125"/>
      <c r="AI33" s="8"/>
      <c r="AJ33" s="8"/>
      <c r="AK33" s="8"/>
      <c r="AL33" s="8"/>
      <c r="AM33" s="8"/>
      <c r="AN33" s="8"/>
      <c r="AO33" s="52"/>
      <c r="AP33" s="52"/>
      <c r="AQ33" s="52"/>
      <c r="AR33" s="52"/>
      <c r="AS33" s="52"/>
      <c r="AT33" s="52"/>
      <c r="AU33" s="52"/>
      <c r="AV33" s="52"/>
      <c r="AW33" s="52"/>
      <c r="AX33" s="52"/>
      <c r="AY33" s="52"/>
      <c r="AZ33" s="52"/>
      <c r="BA33" s="52"/>
      <c r="BB33" s="52"/>
      <c r="BC33" s="52"/>
      <c r="BD33" s="52"/>
      <c r="BE33" s="52"/>
      <c r="BF33" s="52"/>
      <c r="BG33" s="52"/>
      <c r="BH33" s="52"/>
      <c r="BI33" s="52"/>
      <c r="BJ33" s="52"/>
      <c r="BK33" s="52"/>
      <c r="BL33" s="52"/>
      <c r="BM33" s="52"/>
      <c r="BN33" s="52"/>
      <c r="BO33" s="52"/>
      <c r="BP33" s="52"/>
      <c r="BQ33" s="52"/>
      <c r="BR33" s="52"/>
      <c r="BS33" s="52"/>
      <c r="BT33" s="52"/>
      <c r="BU33" s="52"/>
      <c r="BV33" s="52"/>
      <c r="BW33" s="52"/>
      <c r="BX33" s="52"/>
      <c r="BY33" s="139">
        <f t="shared" si="9"/>
        <v>44653</v>
      </c>
      <c r="BZ33" s="144" t="s">
        <v>110</v>
      </c>
      <c r="CA33" s="52"/>
      <c r="CB33" s="52"/>
      <c r="CC33" s="39"/>
      <c r="CD33" s="40"/>
      <c r="CE33" s="40"/>
      <c r="CF33" s="52"/>
      <c r="CG33" s="52"/>
      <c r="CH33" s="52"/>
      <c r="CI33" s="52"/>
      <c r="CJ33" s="52"/>
      <c r="CK33" s="52"/>
      <c r="CL33" s="52"/>
      <c r="CM33" s="52"/>
      <c r="CN33" s="52"/>
      <c r="CO33" s="52"/>
      <c r="CP33" s="52"/>
      <c r="CQ33" s="52"/>
      <c r="CR33" s="52"/>
      <c r="CS33" s="52"/>
      <c r="CT33" s="52"/>
      <c r="CU33" s="140">
        <f t="shared" si="10"/>
        <v>44653</v>
      </c>
      <c r="CV33" s="117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  <c r="FJ33" s="8"/>
      <c r="FK33" s="8"/>
      <c r="FL33" s="8"/>
      <c r="FM33" s="8"/>
      <c r="FN33" s="8"/>
      <c r="FO33" s="8"/>
      <c r="FP33" s="8"/>
      <c r="FQ33" s="8"/>
      <c r="FR33" s="8"/>
      <c r="FS33" s="8"/>
      <c r="FT33" s="8"/>
      <c r="FU33" s="8"/>
      <c r="FV33" s="8"/>
      <c r="FW33" s="8"/>
      <c r="FX33" s="8"/>
      <c r="FY33" s="8"/>
      <c r="FZ33" s="8"/>
      <c r="GA33" s="8"/>
      <c r="GB33" s="8"/>
      <c r="GC33" s="8"/>
      <c r="GD33" s="8"/>
      <c r="GE33" s="8"/>
      <c r="GF33" s="8"/>
      <c r="GG33" s="8"/>
      <c r="GH33" s="8"/>
      <c r="GI33" s="8"/>
      <c r="GJ33" s="8"/>
    </row>
    <row r="34" spans="1:192" x14ac:dyDescent="0.25">
      <c r="A34" s="8"/>
      <c r="B34" s="8"/>
      <c r="C34" s="8"/>
      <c r="D34" s="28"/>
      <c r="E34" s="28"/>
      <c r="F34" s="8"/>
      <c r="G34" s="8"/>
      <c r="H34" s="8"/>
      <c r="I34" s="8"/>
      <c r="J34" s="8"/>
      <c r="K34" s="8"/>
      <c r="L34" s="8"/>
      <c r="M34" s="8"/>
      <c r="N34" s="28"/>
      <c r="O34" s="29"/>
      <c r="P34" s="29"/>
      <c r="Q34" s="29"/>
      <c r="R34" s="30"/>
      <c r="S34" s="8"/>
      <c r="T34" s="8"/>
      <c r="U34" s="8"/>
      <c r="V34" s="8"/>
      <c r="W34" s="8"/>
      <c r="X34" s="8"/>
      <c r="Y34" s="8"/>
      <c r="AA34" s="31"/>
      <c r="AB34" s="31"/>
      <c r="AC34" s="31"/>
      <c r="AD34" s="32"/>
      <c r="AE34" s="8"/>
      <c r="AF34" s="8"/>
      <c r="AG34" s="8"/>
      <c r="AH34" s="8"/>
      <c r="AI34" s="8"/>
      <c r="AJ34" s="8"/>
      <c r="AK34" s="8"/>
      <c r="AL34" s="8"/>
      <c r="AM34" s="33"/>
      <c r="AN34" s="8"/>
      <c r="AO34" s="52"/>
      <c r="AP34" s="52"/>
      <c r="AQ34" s="52"/>
      <c r="AR34" s="52"/>
      <c r="AS34" s="52"/>
      <c r="AT34" s="52"/>
      <c r="AU34" s="52"/>
      <c r="AV34" s="52"/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52"/>
      <c r="BK34" s="52"/>
      <c r="BL34" s="52"/>
      <c r="BM34" s="52"/>
      <c r="BN34" s="52"/>
      <c r="BO34" s="52"/>
      <c r="BP34" s="52"/>
      <c r="BQ34" s="52"/>
      <c r="BR34" s="52"/>
      <c r="BS34" s="52"/>
      <c r="BT34" s="52"/>
      <c r="BU34" s="52"/>
      <c r="BV34" s="52"/>
      <c r="BW34" s="52"/>
      <c r="BX34" s="52"/>
      <c r="BY34" s="139">
        <f t="shared" si="9"/>
        <v>44654</v>
      </c>
      <c r="BZ34" s="144" t="s">
        <v>782</v>
      </c>
      <c r="CA34" s="52"/>
      <c r="CB34" s="52"/>
      <c r="CC34" s="39"/>
      <c r="CD34" s="40"/>
      <c r="CE34" s="52"/>
      <c r="CF34" s="52"/>
      <c r="CG34" s="52"/>
      <c r="CH34" s="52"/>
      <c r="CI34" s="52"/>
      <c r="CJ34" s="52"/>
      <c r="CK34" s="52"/>
      <c r="CL34" s="52"/>
      <c r="CM34" s="52"/>
      <c r="CN34" s="52"/>
      <c r="CO34" s="52"/>
      <c r="CP34" s="52"/>
      <c r="CQ34" s="52"/>
      <c r="CR34" s="52"/>
      <c r="CS34" s="52"/>
      <c r="CT34" s="52"/>
      <c r="CU34" s="140">
        <f t="shared" si="10"/>
        <v>44654</v>
      </c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8"/>
      <c r="FZ34" s="8"/>
      <c r="GA34" s="8"/>
      <c r="GB34" s="8"/>
      <c r="GC34" s="8"/>
      <c r="GD34" s="8"/>
      <c r="GE34" s="8"/>
      <c r="GF34" s="8"/>
      <c r="GG34" s="8"/>
      <c r="GH34" s="8"/>
      <c r="GI34" s="8"/>
    </row>
    <row r="35" spans="1:192" ht="14.45" customHeight="1" x14ac:dyDescent="0.25">
      <c r="A35" s="8"/>
      <c r="B35" s="8"/>
      <c r="C35" s="8"/>
      <c r="D35" s="8"/>
      <c r="E35" s="28"/>
      <c r="F35" s="8"/>
      <c r="G35" s="8"/>
      <c r="H35" s="8"/>
      <c r="I35" s="8"/>
      <c r="J35" s="8"/>
      <c r="K35" s="28"/>
      <c r="L35" s="200" t="s">
        <v>777</v>
      </c>
      <c r="M35" s="200"/>
      <c r="N35" s="200"/>
      <c r="O35" s="200"/>
      <c r="P35" s="200"/>
      <c r="Q35" s="200"/>
      <c r="R35" s="8"/>
      <c r="S35" s="8"/>
      <c r="T35" s="8"/>
      <c r="U35" s="8" t="s">
        <v>778</v>
      </c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52"/>
      <c r="AP35" s="52"/>
      <c r="AQ35" s="52"/>
      <c r="AR35" s="52"/>
      <c r="AS35" s="52"/>
      <c r="AT35" s="52"/>
      <c r="AU35" s="52"/>
      <c r="AV35" s="52"/>
      <c r="AW35" s="52"/>
      <c r="AX35" s="52"/>
      <c r="AY35" s="52"/>
      <c r="AZ35" s="52"/>
      <c r="BA35" s="52"/>
      <c r="BB35" s="52"/>
      <c r="BC35" s="52"/>
      <c r="BD35" s="52"/>
      <c r="BE35" s="52"/>
      <c r="BF35" s="52"/>
      <c r="BG35" s="52"/>
      <c r="BH35" s="52"/>
      <c r="BI35" s="52"/>
      <c r="BJ35" s="52"/>
      <c r="BK35" s="52"/>
      <c r="BL35" s="52"/>
      <c r="BM35" s="52"/>
      <c r="BN35" s="52"/>
      <c r="BO35" s="52"/>
      <c r="BP35" s="52"/>
      <c r="BQ35" s="52"/>
      <c r="BR35" s="52"/>
      <c r="BS35" s="52"/>
      <c r="BT35" s="52"/>
      <c r="BU35" s="52"/>
      <c r="BV35" s="52"/>
      <c r="BW35" s="52"/>
      <c r="BX35" s="52"/>
      <c r="BY35" s="139">
        <f t="shared" si="9"/>
        <v>44655</v>
      </c>
      <c r="BZ35" s="144" t="s">
        <v>783</v>
      </c>
      <c r="CA35" s="52"/>
      <c r="CB35" s="52"/>
      <c r="CC35" s="39"/>
      <c r="CD35" s="40"/>
      <c r="CE35" s="52"/>
      <c r="CF35" s="52"/>
      <c r="CG35" s="52"/>
      <c r="CH35" s="52"/>
      <c r="CI35" s="52"/>
      <c r="CJ35" s="52"/>
      <c r="CK35" s="52"/>
      <c r="CL35" s="52"/>
      <c r="CM35" s="52"/>
      <c r="CN35" s="52"/>
      <c r="CO35" s="52"/>
      <c r="CP35" s="52"/>
      <c r="CQ35" s="52"/>
      <c r="CR35" s="52"/>
      <c r="CS35" s="52"/>
      <c r="CT35" s="52"/>
      <c r="CU35" s="140">
        <f t="shared" si="10"/>
        <v>44655</v>
      </c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</row>
    <row r="36" spans="1:192" ht="20.25" x14ac:dyDescent="0.3">
      <c r="A36" s="29"/>
      <c r="B36" s="29"/>
      <c r="C36" s="29"/>
      <c r="D36" s="136" t="s">
        <v>775</v>
      </c>
      <c r="E36" s="136"/>
      <c r="F36" s="136"/>
      <c r="G36" s="136"/>
      <c r="H36" s="136"/>
      <c r="I36" s="136"/>
      <c r="J36" s="136"/>
      <c r="K36" s="136"/>
      <c r="L36" s="235"/>
      <c r="M36" s="235"/>
      <c r="N36" s="235"/>
      <c r="O36" s="235"/>
      <c r="P36" s="235"/>
      <c r="Q36" s="235"/>
      <c r="R36" s="137"/>
      <c r="S36" s="136"/>
      <c r="T36" s="29"/>
      <c r="U36" s="234" t="str">
        <f>IF(OR(L36="",L36=" "),"",INDEX(BY1:BY366,AR5,1))</f>
        <v/>
      </c>
      <c r="V36" s="234"/>
      <c r="W36" s="234"/>
      <c r="X36" s="234"/>
      <c r="Y36" s="234"/>
      <c r="Z36" s="234"/>
      <c r="AA36" s="29"/>
      <c r="AB36" s="29"/>
      <c r="AC36" s="29"/>
      <c r="AD36" s="29"/>
      <c r="AE36" s="29"/>
      <c r="AF36" s="29"/>
      <c r="AG36" s="29"/>
      <c r="AH36" s="29"/>
      <c r="AI36" s="29"/>
      <c r="AJ36" s="8"/>
      <c r="AK36" s="8"/>
      <c r="AL36" s="8"/>
      <c r="AM36" s="8"/>
      <c r="AN36" s="8"/>
      <c r="AO36" s="52"/>
      <c r="AP36" s="52"/>
      <c r="AQ36" s="52"/>
      <c r="AR36" s="52"/>
      <c r="AS36" s="52"/>
      <c r="AT36" s="52"/>
      <c r="AU36" s="52"/>
      <c r="AV36" s="52"/>
      <c r="AW36" s="52"/>
      <c r="AX36" s="52"/>
      <c r="AY36" s="52"/>
      <c r="AZ36" s="52"/>
      <c r="BA36" s="52"/>
      <c r="BB36" s="52"/>
      <c r="BC36" s="52"/>
      <c r="BD36" s="52"/>
      <c r="BE36" s="52"/>
      <c r="BF36" s="52"/>
      <c r="BG36" s="52"/>
      <c r="BH36" s="52"/>
      <c r="BI36" s="52"/>
      <c r="BJ36" s="52"/>
      <c r="BK36" s="52"/>
      <c r="BL36" s="52"/>
      <c r="BM36" s="52"/>
      <c r="BN36" s="52"/>
      <c r="BO36" s="52"/>
      <c r="BP36" s="52"/>
      <c r="BQ36" s="52"/>
      <c r="BR36" s="52"/>
      <c r="BS36" s="52"/>
      <c r="BT36" s="52"/>
      <c r="BU36" s="52"/>
      <c r="BV36" s="52"/>
      <c r="BW36" s="52"/>
      <c r="BX36" s="52"/>
      <c r="BY36" s="139">
        <f t="shared" si="9"/>
        <v>44656</v>
      </c>
      <c r="BZ36" s="144" t="s">
        <v>784</v>
      </c>
      <c r="CA36" s="52"/>
      <c r="CB36" s="52"/>
      <c r="CC36" s="39"/>
      <c r="CD36" s="40"/>
      <c r="CE36" s="52"/>
      <c r="CF36" s="52"/>
      <c r="CG36" s="52"/>
      <c r="CH36" s="52"/>
      <c r="CI36" s="52"/>
      <c r="CJ36" s="52"/>
      <c r="CK36" s="52"/>
      <c r="CL36" s="52"/>
      <c r="CM36" s="52"/>
      <c r="CN36" s="52"/>
      <c r="CO36" s="52"/>
      <c r="CP36" s="52"/>
      <c r="CQ36" s="52"/>
      <c r="CR36" s="52"/>
      <c r="CS36" s="52"/>
      <c r="CT36" s="52"/>
      <c r="CU36" s="140">
        <f t="shared" si="10"/>
        <v>44656</v>
      </c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</row>
    <row r="37" spans="1:192" x14ac:dyDescent="0.25">
      <c r="A37" s="8"/>
      <c r="B37" s="8"/>
      <c r="C37" s="8"/>
      <c r="D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52"/>
      <c r="AP37" s="52"/>
      <c r="AQ37" s="52"/>
      <c r="AR37" s="52"/>
      <c r="AS37" s="52"/>
      <c r="AT37" s="52"/>
      <c r="AU37" s="52"/>
      <c r="AV37" s="52"/>
      <c r="AW37" s="52"/>
      <c r="AX37" s="52"/>
      <c r="AY37" s="52"/>
      <c r="AZ37" s="52"/>
      <c r="BA37" s="52"/>
      <c r="BB37" s="52"/>
      <c r="BC37" s="52"/>
      <c r="BD37" s="52"/>
      <c r="BE37" s="52"/>
      <c r="BF37" s="52"/>
      <c r="BG37" s="52"/>
      <c r="BH37" s="52"/>
      <c r="BI37" s="52"/>
      <c r="BJ37" s="52"/>
      <c r="BK37" s="52"/>
      <c r="BL37" s="52"/>
      <c r="BM37" s="52"/>
      <c r="BN37" s="52"/>
      <c r="BO37" s="52"/>
      <c r="BP37" s="52"/>
      <c r="BQ37" s="52"/>
      <c r="BR37" s="52"/>
      <c r="BS37" s="52"/>
      <c r="BT37" s="52"/>
      <c r="BU37" s="52"/>
      <c r="BV37" s="52"/>
      <c r="BW37" s="52"/>
      <c r="BX37" s="52"/>
      <c r="BY37" s="139">
        <f t="shared" si="9"/>
        <v>44657</v>
      </c>
      <c r="BZ37" s="144" t="s">
        <v>111</v>
      </c>
      <c r="CA37" s="52"/>
      <c r="CB37" s="52"/>
      <c r="CC37" s="39"/>
      <c r="CD37" s="40"/>
      <c r="CE37" s="52"/>
      <c r="CF37" s="52"/>
      <c r="CG37" s="52"/>
      <c r="CH37" s="52"/>
      <c r="CI37" s="52"/>
      <c r="CJ37" s="52"/>
      <c r="CK37" s="52"/>
      <c r="CL37" s="52"/>
      <c r="CM37" s="52"/>
      <c r="CN37" s="52"/>
      <c r="CO37" s="52"/>
      <c r="CP37" s="52"/>
      <c r="CQ37" s="52"/>
      <c r="CR37" s="52"/>
      <c r="CS37" s="52"/>
      <c r="CT37" s="52"/>
      <c r="CU37" s="140">
        <f t="shared" si="10"/>
        <v>44657</v>
      </c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/>
      <c r="GC37" s="8"/>
      <c r="GD37" s="8"/>
      <c r="GE37" s="8"/>
      <c r="GF37" s="8"/>
      <c r="GG37" s="8"/>
      <c r="GH37" s="8"/>
      <c r="GI37" s="8"/>
    </row>
    <row r="38" spans="1:192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200" t="s">
        <v>778</v>
      </c>
      <c r="M38" s="200"/>
      <c r="N38" s="200"/>
      <c r="O38" s="200"/>
      <c r="P38" s="200"/>
      <c r="Q38" s="200"/>
      <c r="R38" s="8"/>
      <c r="S38" s="8"/>
      <c r="T38" s="8"/>
      <c r="U38" s="200" t="s">
        <v>777</v>
      </c>
      <c r="V38" s="200"/>
      <c r="W38" s="200"/>
      <c r="X38" s="200"/>
      <c r="Y38" s="200"/>
      <c r="Z38" s="200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52"/>
      <c r="AP38" s="52"/>
      <c r="AQ38" s="52"/>
      <c r="AR38" s="52"/>
      <c r="AS38" s="52"/>
      <c r="AT38" s="52"/>
      <c r="AU38" s="52"/>
      <c r="AV38" s="52"/>
      <c r="AW38" s="52"/>
      <c r="AX38" s="52"/>
      <c r="AY38" s="52"/>
      <c r="AZ38" s="52"/>
      <c r="BA38" s="52"/>
      <c r="BB38" s="52"/>
      <c r="BC38" s="52"/>
      <c r="BD38" s="52"/>
      <c r="BE38" s="52"/>
      <c r="BF38" s="52"/>
      <c r="BG38" s="52"/>
      <c r="BH38" s="52"/>
      <c r="BI38" s="52"/>
      <c r="BJ38" s="52"/>
      <c r="BK38" s="52"/>
      <c r="BL38" s="52"/>
      <c r="BM38" s="52"/>
      <c r="BN38" s="52"/>
      <c r="BO38" s="52"/>
      <c r="BP38" s="52"/>
      <c r="BQ38" s="52"/>
      <c r="BR38" s="52"/>
      <c r="BS38" s="52"/>
      <c r="BT38" s="52"/>
      <c r="BU38" s="52"/>
      <c r="BV38" s="52"/>
      <c r="BW38" s="52"/>
      <c r="BX38" s="52"/>
      <c r="BY38" s="139">
        <f t="shared" si="9"/>
        <v>44658</v>
      </c>
      <c r="BZ38" s="144" t="s">
        <v>112</v>
      </c>
      <c r="CA38" s="52"/>
      <c r="CB38" s="52"/>
      <c r="CC38" s="39"/>
      <c r="CD38" s="40"/>
      <c r="CE38" s="52"/>
      <c r="CF38" s="52"/>
      <c r="CG38" s="52"/>
      <c r="CH38" s="52"/>
      <c r="CI38" s="52"/>
      <c r="CJ38" s="52"/>
      <c r="CK38" s="52"/>
      <c r="CL38" s="52"/>
      <c r="CM38" s="52"/>
      <c r="CN38" s="52"/>
      <c r="CO38" s="52"/>
      <c r="CP38" s="52"/>
      <c r="CQ38" s="52"/>
      <c r="CR38" s="52"/>
      <c r="CS38" s="52"/>
      <c r="CT38" s="52"/>
      <c r="CU38" s="140">
        <f t="shared" si="10"/>
        <v>44658</v>
      </c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  <c r="FV38" s="8"/>
      <c r="FW38" s="8"/>
      <c r="FX38" s="8"/>
      <c r="FY38" s="8"/>
      <c r="FZ38" s="8"/>
      <c r="GA38" s="8"/>
      <c r="GB38" s="8"/>
      <c r="GC38" s="8"/>
      <c r="GD38" s="8"/>
      <c r="GE38" s="8"/>
      <c r="GF38" s="8"/>
      <c r="GG38" s="8"/>
      <c r="GH38" s="8"/>
      <c r="GI38" s="8"/>
    </row>
    <row r="39" spans="1:192" ht="20.25" x14ac:dyDescent="0.3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233" t="s">
        <v>7</v>
      </c>
      <c r="M39" s="233"/>
      <c r="N39" s="233"/>
      <c r="O39" s="233"/>
      <c r="P39" s="233"/>
      <c r="Q39" s="233"/>
      <c r="R39" s="137"/>
      <c r="S39" s="136"/>
      <c r="T39" s="29"/>
      <c r="U39" s="234" t="str">
        <f>IF(OR(L39="",L39=" "),"",INDEX(BZ1:BZ366,AR6,1))</f>
        <v/>
      </c>
      <c r="V39" s="234"/>
      <c r="W39" s="234"/>
      <c r="X39" s="234"/>
      <c r="Y39" s="234"/>
      <c r="Z39" s="234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52"/>
      <c r="AP39" s="52"/>
      <c r="AQ39" s="52"/>
      <c r="AR39" s="52"/>
      <c r="AS39" s="52"/>
      <c r="AT39" s="52"/>
      <c r="AU39" s="52"/>
      <c r="AV39" s="52"/>
      <c r="AW39" s="52"/>
      <c r="AX39" s="52"/>
      <c r="AY39" s="52"/>
      <c r="AZ39" s="52"/>
      <c r="BA39" s="52"/>
      <c r="BB39" s="52"/>
      <c r="BC39" s="52"/>
      <c r="BD39" s="52"/>
      <c r="BE39" s="52"/>
      <c r="BF39" s="52"/>
      <c r="BG39" s="52"/>
      <c r="BH39" s="52"/>
      <c r="BI39" s="52"/>
      <c r="BJ39" s="52"/>
      <c r="BK39" s="52"/>
      <c r="BL39" s="52"/>
      <c r="BM39" s="52"/>
      <c r="BN39" s="52"/>
      <c r="BO39" s="52"/>
      <c r="BP39" s="52"/>
      <c r="BQ39" s="52"/>
      <c r="BR39" s="52"/>
      <c r="BS39" s="52"/>
      <c r="BT39" s="52"/>
      <c r="BU39" s="52"/>
      <c r="BV39" s="52"/>
      <c r="BW39" s="52"/>
      <c r="BX39" s="52"/>
      <c r="BY39" s="139">
        <f t="shared" si="9"/>
        <v>44659</v>
      </c>
      <c r="BZ39" s="144" t="s">
        <v>113</v>
      </c>
      <c r="CA39" s="52"/>
      <c r="CB39" s="52"/>
      <c r="CC39" s="39"/>
      <c r="CD39" s="40"/>
      <c r="CE39" s="52"/>
      <c r="CF39" s="52"/>
      <c r="CG39" s="52"/>
      <c r="CH39" s="52"/>
      <c r="CI39" s="52"/>
      <c r="CJ39" s="52"/>
      <c r="CK39" s="52"/>
      <c r="CL39" s="52"/>
      <c r="CM39" s="52"/>
      <c r="CN39" s="52"/>
      <c r="CO39" s="52"/>
      <c r="CP39" s="52"/>
      <c r="CQ39" s="52"/>
      <c r="CR39" s="52"/>
      <c r="CS39" s="52"/>
      <c r="CT39" s="52"/>
      <c r="CU39" s="140">
        <f t="shared" si="10"/>
        <v>44659</v>
      </c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  <c r="EM39" s="8"/>
      <c r="EN39" s="8"/>
      <c r="EO39" s="8"/>
      <c r="EP39" s="8"/>
      <c r="EQ39" s="8"/>
      <c r="ER39" s="8"/>
      <c r="ES39" s="8"/>
      <c r="ET39" s="8"/>
      <c r="EU39" s="8"/>
      <c r="EV39" s="8"/>
      <c r="EW39" s="8"/>
      <c r="EX39" s="8"/>
      <c r="EY39" s="8"/>
      <c r="EZ39" s="8"/>
      <c r="FA39" s="8"/>
      <c r="FB39" s="8"/>
      <c r="FC39" s="8"/>
      <c r="FD39" s="8"/>
      <c r="FE39" s="8"/>
      <c r="FF39" s="8"/>
      <c r="FG39" s="8"/>
      <c r="FH39" s="8"/>
      <c r="FI39" s="8"/>
      <c r="FJ39" s="8"/>
      <c r="FK39" s="8"/>
      <c r="FL39" s="8"/>
      <c r="FM39" s="8"/>
      <c r="FN39" s="8"/>
      <c r="FO39" s="8"/>
      <c r="FP39" s="8"/>
      <c r="FQ39" s="8"/>
      <c r="FR39" s="8"/>
      <c r="FS39" s="8"/>
      <c r="FT39" s="8"/>
      <c r="FU39" s="8"/>
      <c r="FV39" s="8"/>
      <c r="FW39" s="8"/>
      <c r="FX39" s="8"/>
      <c r="FY39" s="8"/>
      <c r="FZ39" s="8"/>
      <c r="GA39" s="8"/>
      <c r="GB39" s="8"/>
      <c r="GC39" s="8"/>
      <c r="GD39" s="8"/>
      <c r="GE39" s="8"/>
      <c r="GF39" s="8"/>
      <c r="GG39" s="8"/>
      <c r="GH39" s="8"/>
      <c r="GI39" s="8"/>
    </row>
    <row r="40" spans="1:192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  <c r="BC40" s="52"/>
      <c r="BD40" s="52"/>
      <c r="BE40" s="52"/>
      <c r="BF40" s="52"/>
      <c r="BG40" s="52"/>
      <c r="BH40" s="52"/>
      <c r="BI40" s="52"/>
      <c r="BJ40" s="52"/>
      <c r="BK40" s="52"/>
      <c r="BL40" s="52"/>
      <c r="BM40" s="52"/>
      <c r="BN40" s="52"/>
      <c r="BO40" s="52"/>
      <c r="BP40" s="52"/>
      <c r="BQ40" s="52"/>
      <c r="BR40" s="52"/>
      <c r="BS40" s="52"/>
      <c r="BT40" s="52"/>
      <c r="BU40" s="52"/>
      <c r="BV40" s="52"/>
      <c r="BW40" s="52"/>
      <c r="BX40" s="52"/>
      <c r="BY40" s="139">
        <f t="shared" si="9"/>
        <v>44660</v>
      </c>
      <c r="BZ40" s="144" t="s">
        <v>114</v>
      </c>
      <c r="CA40" s="52"/>
      <c r="CB40" s="52"/>
      <c r="CC40" s="39"/>
      <c r="CD40" s="40"/>
      <c r="CE40" s="52"/>
      <c r="CF40" s="52"/>
      <c r="CG40" s="52"/>
      <c r="CH40" s="52"/>
      <c r="CI40" s="52"/>
      <c r="CJ40" s="52"/>
      <c r="CK40" s="52"/>
      <c r="CL40" s="52"/>
      <c r="CM40" s="52"/>
      <c r="CN40" s="52"/>
      <c r="CO40" s="52"/>
      <c r="CP40" s="52"/>
      <c r="CQ40" s="52"/>
      <c r="CR40" s="52"/>
      <c r="CS40" s="52"/>
      <c r="CT40" s="52"/>
      <c r="CU40" s="140">
        <f t="shared" si="10"/>
        <v>44660</v>
      </c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8"/>
      <c r="EL40" s="8"/>
      <c r="EM40" s="8"/>
      <c r="EN40" s="8"/>
      <c r="EO40" s="8"/>
      <c r="EP40" s="8"/>
      <c r="EQ40" s="8"/>
      <c r="ER40" s="8"/>
      <c r="ES40" s="8"/>
      <c r="ET40" s="8"/>
      <c r="EU40" s="8"/>
      <c r="EV40" s="8"/>
      <c r="EW40" s="8"/>
      <c r="EX40" s="8"/>
      <c r="EY40" s="8"/>
      <c r="EZ40" s="8"/>
      <c r="FA40" s="8"/>
      <c r="FB40" s="8"/>
      <c r="FC40" s="8"/>
      <c r="FD40" s="8"/>
      <c r="FE40" s="8"/>
      <c r="FF40" s="8"/>
      <c r="FG40" s="8"/>
      <c r="FH40" s="8"/>
      <c r="FI40" s="8"/>
      <c r="FJ40" s="8"/>
      <c r="FK40" s="8"/>
      <c r="FL40" s="8"/>
      <c r="FM40" s="8"/>
      <c r="FN40" s="8"/>
      <c r="FO40" s="8"/>
      <c r="FP40" s="8"/>
      <c r="FQ40" s="8"/>
      <c r="FR40" s="8"/>
      <c r="FS40" s="8"/>
      <c r="FT40" s="8"/>
      <c r="FU40" s="8"/>
      <c r="FV40" s="8"/>
      <c r="FW40" s="8"/>
      <c r="FX40" s="8"/>
      <c r="FY40" s="8"/>
      <c r="FZ40" s="8"/>
      <c r="GA40" s="8"/>
      <c r="GB40" s="8"/>
      <c r="GC40" s="8"/>
      <c r="GD40" s="8"/>
      <c r="GE40" s="8"/>
      <c r="GF40" s="8"/>
      <c r="GG40" s="8"/>
      <c r="GH40" s="8"/>
      <c r="GI40" s="8"/>
    </row>
    <row r="41" spans="1:192" s="8" customFormat="1" x14ac:dyDescent="0.25">
      <c r="BY41" s="139">
        <f t="shared" si="9"/>
        <v>44661</v>
      </c>
      <c r="BZ41" s="144" t="s">
        <v>115</v>
      </c>
      <c r="CU41" s="140">
        <f t="shared" si="10"/>
        <v>44661</v>
      </c>
    </row>
    <row r="42" spans="1:192" s="8" customFormat="1" x14ac:dyDescent="0.25">
      <c r="BY42" s="139">
        <f t="shared" si="9"/>
        <v>44662</v>
      </c>
      <c r="BZ42" s="144" t="s">
        <v>116</v>
      </c>
      <c r="CU42" s="140">
        <f t="shared" si="10"/>
        <v>44662</v>
      </c>
    </row>
    <row r="43" spans="1:192" s="8" customFormat="1" x14ac:dyDescent="0.25">
      <c r="BY43" s="139">
        <f t="shared" si="9"/>
        <v>44663</v>
      </c>
      <c r="BZ43" s="144" t="s">
        <v>117</v>
      </c>
      <c r="CU43" s="140">
        <f t="shared" si="10"/>
        <v>44663</v>
      </c>
    </row>
    <row r="44" spans="1:192" s="8" customFormat="1" x14ac:dyDescent="0.25">
      <c r="BY44" s="139">
        <f t="shared" si="9"/>
        <v>44664</v>
      </c>
      <c r="BZ44" s="144" t="s">
        <v>118</v>
      </c>
      <c r="CU44" s="140">
        <f t="shared" si="10"/>
        <v>44664</v>
      </c>
    </row>
    <row r="45" spans="1:192" s="8" customFormat="1" x14ac:dyDescent="0.25">
      <c r="BY45" s="139">
        <f t="shared" si="9"/>
        <v>44665</v>
      </c>
      <c r="BZ45" s="144" t="s">
        <v>119</v>
      </c>
      <c r="CU45" s="140">
        <f t="shared" si="10"/>
        <v>44665</v>
      </c>
    </row>
    <row r="46" spans="1:192" s="8" customFormat="1" x14ac:dyDescent="0.25">
      <c r="BY46" s="139">
        <f t="shared" si="9"/>
        <v>44666</v>
      </c>
      <c r="BZ46" s="144" t="s">
        <v>120</v>
      </c>
      <c r="CU46" s="140">
        <f t="shared" si="10"/>
        <v>44666</v>
      </c>
    </row>
    <row r="47" spans="1:192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52"/>
      <c r="AP47" s="52"/>
      <c r="AQ47" s="52"/>
      <c r="AR47" s="52"/>
      <c r="AS47" s="52"/>
      <c r="AT47" s="52"/>
      <c r="AU47" s="52"/>
      <c r="AV47" s="52"/>
      <c r="AW47" s="52"/>
      <c r="AX47" s="52"/>
      <c r="AY47" s="52"/>
      <c r="AZ47" s="52"/>
      <c r="BA47" s="52"/>
      <c r="BB47" s="52"/>
      <c r="BC47" s="52"/>
      <c r="BD47" s="52"/>
      <c r="BE47" s="52"/>
      <c r="BF47" s="52"/>
      <c r="BG47" s="52"/>
      <c r="BH47" s="52"/>
      <c r="BI47" s="52"/>
      <c r="BJ47" s="52"/>
      <c r="BK47" s="52"/>
      <c r="BL47" s="52"/>
      <c r="BM47" s="52"/>
      <c r="BN47" s="52"/>
      <c r="BO47" s="52"/>
      <c r="BP47" s="52"/>
      <c r="BQ47" s="52"/>
      <c r="BR47" s="52"/>
      <c r="BS47" s="52"/>
      <c r="BT47" s="52"/>
      <c r="BU47" s="52"/>
      <c r="BV47" s="52"/>
      <c r="BW47" s="52"/>
      <c r="BX47" s="52"/>
      <c r="BY47" s="139">
        <f t="shared" si="9"/>
        <v>44667</v>
      </c>
      <c r="BZ47" s="144" t="s">
        <v>121</v>
      </c>
      <c r="CA47" s="52"/>
      <c r="CB47" s="52"/>
      <c r="CC47" s="39"/>
      <c r="CD47" s="40"/>
      <c r="CE47" s="40"/>
      <c r="CF47" s="52"/>
      <c r="CG47" s="52"/>
      <c r="CH47" s="52"/>
      <c r="CI47" s="52"/>
      <c r="CJ47" s="52"/>
      <c r="CK47" s="52"/>
      <c r="CL47" s="52"/>
      <c r="CM47" s="52"/>
      <c r="CN47" s="52"/>
      <c r="CO47" s="52"/>
      <c r="CP47" s="52"/>
      <c r="CQ47" s="52"/>
      <c r="CR47" s="52"/>
      <c r="CS47" s="52"/>
      <c r="CT47" s="52"/>
      <c r="CU47" s="140">
        <f t="shared" si="10"/>
        <v>44667</v>
      </c>
      <c r="CV47" s="117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  <c r="FD47" s="8"/>
      <c r="FE47" s="8"/>
      <c r="FF47" s="8"/>
      <c r="FG47" s="8"/>
      <c r="FH47" s="8"/>
      <c r="FI47" s="8"/>
      <c r="FJ47" s="8"/>
      <c r="FK47" s="8"/>
      <c r="FL47" s="8"/>
      <c r="FM47" s="8"/>
      <c r="FN47" s="8"/>
      <c r="FO47" s="8"/>
      <c r="FP47" s="8"/>
      <c r="FQ47" s="8"/>
      <c r="FR47" s="8"/>
      <c r="FS47" s="8"/>
      <c r="FT47" s="8"/>
      <c r="FU47" s="8"/>
      <c r="FV47" s="8"/>
      <c r="FW47" s="8"/>
      <c r="FX47" s="8"/>
      <c r="FY47" s="8"/>
      <c r="FZ47" s="8"/>
      <c r="GA47" s="8"/>
      <c r="GB47" s="8"/>
      <c r="GC47" s="8"/>
      <c r="GD47" s="8"/>
      <c r="GE47" s="8"/>
      <c r="GF47" s="8"/>
      <c r="GG47" s="8"/>
      <c r="GH47" s="8"/>
      <c r="GI47" s="8"/>
      <c r="GJ47" s="8"/>
    </row>
    <row r="48" spans="1:192" x14ac:dyDescent="0.25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52"/>
      <c r="AP48" s="52"/>
      <c r="AQ48" s="52"/>
      <c r="AR48" s="52"/>
      <c r="AS48" s="52"/>
      <c r="AT48" s="52"/>
      <c r="AU48" s="52"/>
      <c r="AV48" s="52"/>
      <c r="AW48" s="52"/>
      <c r="AX48" s="52"/>
      <c r="AY48" s="52"/>
      <c r="AZ48" s="52"/>
      <c r="BA48" s="52"/>
      <c r="BB48" s="52"/>
      <c r="BC48" s="52"/>
      <c r="BD48" s="52"/>
      <c r="BE48" s="52"/>
      <c r="BF48" s="52"/>
      <c r="BG48" s="52"/>
      <c r="BH48" s="52"/>
      <c r="BI48" s="52"/>
      <c r="BJ48" s="52"/>
      <c r="BK48" s="52"/>
      <c r="BL48" s="52"/>
      <c r="BM48" s="52"/>
      <c r="BN48" s="52"/>
      <c r="BO48" s="52"/>
      <c r="BP48" s="52"/>
      <c r="BQ48" s="52"/>
      <c r="BR48" s="52"/>
      <c r="BS48" s="52"/>
      <c r="BT48" s="52"/>
      <c r="BU48" s="52"/>
      <c r="BV48" s="52"/>
      <c r="BW48" s="52"/>
      <c r="BX48" s="52"/>
      <c r="BY48" s="139">
        <f t="shared" si="9"/>
        <v>44668</v>
      </c>
      <c r="BZ48" s="144" t="s">
        <v>122</v>
      </c>
      <c r="CA48" s="52"/>
      <c r="CB48" s="52"/>
      <c r="CC48" s="39"/>
      <c r="CD48" s="40"/>
      <c r="CE48" s="40"/>
      <c r="CF48" s="52"/>
      <c r="CG48" s="52"/>
      <c r="CH48" s="52"/>
      <c r="CI48" s="52"/>
      <c r="CJ48" s="52"/>
      <c r="CK48" s="52"/>
      <c r="CL48" s="52"/>
      <c r="CM48" s="52"/>
      <c r="CN48" s="52"/>
      <c r="CO48" s="52"/>
      <c r="CP48" s="52"/>
      <c r="CQ48" s="52"/>
      <c r="CR48" s="52"/>
      <c r="CS48" s="52"/>
      <c r="CT48" s="52"/>
      <c r="CU48" s="140">
        <f t="shared" si="10"/>
        <v>44668</v>
      </c>
      <c r="CV48" s="117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  <c r="FD48" s="8"/>
      <c r="FE48" s="8"/>
      <c r="FF48" s="8"/>
      <c r="FG48" s="8"/>
      <c r="FH48" s="8"/>
      <c r="FI48" s="8"/>
      <c r="FJ48" s="8"/>
      <c r="FK48" s="8"/>
      <c r="FL48" s="8"/>
      <c r="FM48" s="8"/>
      <c r="FN48" s="8"/>
      <c r="FO48" s="8"/>
      <c r="FP48" s="8"/>
      <c r="FQ48" s="8"/>
      <c r="FR48" s="8"/>
      <c r="FS48" s="8"/>
      <c r="FT48" s="8"/>
      <c r="FU48" s="8"/>
      <c r="FV48" s="8"/>
      <c r="FW48" s="8"/>
      <c r="FX48" s="8"/>
      <c r="FY48" s="8"/>
      <c r="FZ48" s="8"/>
      <c r="GA48" s="8"/>
      <c r="GB48" s="8"/>
      <c r="GC48" s="8"/>
      <c r="GD48" s="8"/>
      <c r="GE48" s="8"/>
      <c r="GF48" s="8"/>
      <c r="GG48" s="8"/>
      <c r="GH48" s="8"/>
      <c r="GI48" s="8"/>
      <c r="GJ48" s="8"/>
    </row>
    <row r="49" spans="1:192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52"/>
      <c r="AP49" s="52"/>
      <c r="AQ49" s="52"/>
      <c r="AR49" s="52"/>
      <c r="AS49" s="52"/>
      <c r="AT49" s="52"/>
      <c r="AU49" s="52"/>
      <c r="AV49" s="52"/>
      <c r="AW49" s="52"/>
      <c r="AX49" s="52"/>
      <c r="AY49" s="52"/>
      <c r="AZ49" s="52"/>
      <c r="BA49" s="52"/>
      <c r="BB49" s="52"/>
      <c r="BC49" s="52"/>
      <c r="BD49" s="52"/>
      <c r="BE49" s="52"/>
      <c r="BF49" s="52"/>
      <c r="BG49" s="52"/>
      <c r="BH49" s="52"/>
      <c r="BI49" s="52"/>
      <c r="BJ49" s="52"/>
      <c r="BK49" s="52"/>
      <c r="BL49" s="52"/>
      <c r="BM49" s="52"/>
      <c r="BN49" s="52"/>
      <c r="BO49" s="52"/>
      <c r="BP49" s="52"/>
      <c r="BQ49" s="52"/>
      <c r="BR49" s="52"/>
      <c r="BS49" s="52"/>
      <c r="BT49" s="52"/>
      <c r="BU49" s="52"/>
      <c r="BV49" s="52"/>
      <c r="BW49" s="52"/>
      <c r="BX49" s="52"/>
      <c r="BY49" s="139">
        <f t="shared" si="9"/>
        <v>44669</v>
      </c>
      <c r="BZ49" s="144" t="s">
        <v>123</v>
      </c>
      <c r="CA49" s="52"/>
      <c r="CB49" s="52"/>
      <c r="CC49" s="39"/>
      <c r="CD49" s="40"/>
      <c r="CE49" s="40"/>
      <c r="CF49" s="52"/>
      <c r="CG49" s="52"/>
      <c r="CH49" s="52"/>
      <c r="CI49" s="52"/>
      <c r="CJ49" s="52"/>
      <c r="CK49" s="52"/>
      <c r="CL49" s="52"/>
      <c r="CM49" s="52"/>
      <c r="CN49" s="52"/>
      <c r="CO49" s="52"/>
      <c r="CP49" s="52"/>
      <c r="CQ49" s="52"/>
      <c r="CR49" s="52"/>
      <c r="CS49" s="52"/>
      <c r="CT49" s="52"/>
      <c r="CU49" s="140">
        <f t="shared" si="10"/>
        <v>44669</v>
      </c>
      <c r="CV49" s="117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  <c r="FD49" s="8"/>
      <c r="FE49" s="8"/>
      <c r="FF49" s="8"/>
      <c r="FG49" s="8"/>
      <c r="FH49" s="8"/>
      <c r="FI49" s="8"/>
      <c r="FJ49" s="8"/>
      <c r="FK49" s="8"/>
      <c r="FL49" s="8"/>
      <c r="FM49" s="8"/>
      <c r="FN49" s="8"/>
      <c r="FO49" s="8"/>
      <c r="FP49" s="8"/>
      <c r="FQ49" s="8"/>
      <c r="FR49" s="8"/>
      <c r="FS49" s="8"/>
      <c r="FT49" s="8"/>
      <c r="FU49" s="8"/>
      <c r="FV49" s="8"/>
      <c r="FW49" s="8"/>
      <c r="FX49" s="8"/>
      <c r="FY49" s="8"/>
      <c r="FZ49" s="8"/>
      <c r="GA49" s="8"/>
      <c r="GB49" s="8"/>
      <c r="GC49" s="8"/>
      <c r="GD49" s="8"/>
      <c r="GE49" s="8"/>
      <c r="GF49" s="8"/>
      <c r="GG49" s="8"/>
      <c r="GH49" s="8"/>
      <c r="GI49" s="8"/>
      <c r="GJ49" s="8"/>
    </row>
    <row r="50" spans="1:192" x14ac:dyDescent="0.25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52"/>
      <c r="AP50" s="52"/>
      <c r="AQ50" s="52"/>
      <c r="AR50" s="52"/>
      <c r="AS50" s="52"/>
      <c r="AT50" s="52"/>
      <c r="AU50" s="52"/>
      <c r="AV50" s="52"/>
      <c r="AW50" s="52"/>
      <c r="AX50" s="52"/>
      <c r="AY50" s="52"/>
      <c r="AZ50" s="52"/>
      <c r="BA50" s="52"/>
      <c r="BB50" s="52"/>
      <c r="BC50" s="52"/>
      <c r="BD50" s="52"/>
      <c r="BE50" s="52"/>
      <c r="BF50" s="52"/>
      <c r="BG50" s="52"/>
      <c r="BH50" s="52"/>
      <c r="BI50" s="52"/>
      <c r="BJ50" s="52"/>
      <c r="BK50" s="52"/>
      <c r="BL50" s="52"/>
      <c r="BM50" s="52"/>
      <c r="BN50" s="52"/>
      <c r="BO50" s="52"/>
      <c r="BP50" s="52"/>
      <c r="BQ50" s="52"/>
      <c r="BR50" s="52"/>
      <c r="BS50" s="52"/>
      <c r="BT50" s="52"/>
      <c r="BU50" s="52"/>
      <c r="BV50" s="52"/>
      <c r="BW50" s="52"/>
      <c r="BX50" s="52"/>
      <c r="BY50" s="139">
        <f t="shared" si="9"/>
        <v>44670</v>
      </c>
      <c r="BZ50" s="144" t="s">
        <v>124</v>
      </c>
      <c r="CA50" s="52"/>
      <c r="CB50" s="52"/>
      <c r="CC50" s="39"/>
      <c r="CD50" s="40"/>
      <c r="CE50" s="40"/>
      <c r="CF50" s="52"/>
      <c r="CG50" s="52"/>
      <c r="CH50" s="52"/>
      <c r="CI50" s="52"/>
      <c r="CJ50" s="52"/>
      <c r="CK50" s="52"/>
      <c r="CL50" s="52"/>
      <c r="CM50" s="52"/>
      <c r="CN50" s="52"/>
      <c r="CO50" s="52"/>
      <c r="CP50" s="52"/>
      <c r="CQ50" s="52"/>
      <c r="CR50" s="52"/>
      <c r="CS50" s="52"/>
      <c r="CT50" s="52"/>
      <c r="CU50" s="140">
        <f t="shared" si="10"/>
        <v>44670</v>
      </c>
      <c r="CV50" s="117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  <c r="FD50" s="8"/>
      <c r="FE50" s="8"/>
      <c r="FF50" s="8"/>
      <c r="FG50" s="8"/>
      <c r="FH50" s="8"/>
      <c r="FI50" s="8"/>
      <c r="FJ50" s="8"/>
      <c r="FK50" s="8"/>
      <c r="FL50" s="8"/>
      <c r="FM50" s="8"/>
      <c r="FN50" s="8"/>
      <c r="FO50" s="8"/>
      <c r="FP50" s="8"/>
      <c r="FQ50" s="8"/>
      <c r="FR50" s="8"/>
      <c r="FS50" s="8"/>
      <c r="FT50" s="8"/>
      <c r="FU50" s="8"/>
      <c r="FV50" s="8"/>
      <c r="FW50" s="8"/>
      <c r="FX50" s="8"/>
      <c r="FY50" s="8"/>
      <c r="FZ50" s="8"/>
      <c r="GA50" s="8"/>
      <c r="GB50" s="8"/>
      <c r="GC50" s="8"/>
      <c r="GD50" s="8"/>
      <c r="GE50" s="8"/>
      <c r="GF50" s="8"/>
      <c r="GG50" s="8"/>
      <c r="GH50" s="8"/>
      <c r="GI50" s="8"/>
      <c r="GJ50" s="8"/>
    </row>
    <row r="51" spans="1:192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52"/>
      <c r="AP51" s="52"/>
      <c r="AQ51" s="52"/>
      <c r="AR51" s="52"/>
      <c r="AS51" s="52"/>
      <c r="AT51" s="52"/>
      <c r="AU51" s="52"/>
      <c r="AV51" s="52"/>
      <c r="AW51" s="52"/>
      <c r="AX51" s="52"/>
      <c r="AY51" s="52"/>
      <c r="AZ51" s="52"/>
      <c r="BA51" s="52"/>
      <c r="BB51" s="52"/>
      <c r="BC51" s="52"/>
      <c r="BD51" s="52"/>
      <c r="BE51" s="52"/>
      <c r="BF51" s="52"/>
      <c r="BG51" s="52"/>
      <c r="BH51" s="52"/>
      <c r="BI51" s="52"/>
      <c r="BJ51" s="52"/>
      <c r="BK51" s="52"/>
      <c r="BL51" s="52"/>
      <c r="BM51" s="52"/>
      <c r="BN51" s="52"/>
      <c r="BO51" s="52"/>
      <c r="BP51" s="52"/>
      <c r="BQ51" s="52"/>
      <c r="BR51" s="52"/>
      <c r="BS51" s="52"/>
      <c r="BT51" s="52"/>
      <c r="BU51" s="52"/>
      <c r="BV51" s="52"/>
      <c r="BW51" s="52"/>
      <c r="BX51" s="52"/>
      <c r="BY51" s="139">
        <f t="shared" si="9"/>
        <v>44671</v>
      </c>
      <c r="BZ51" s="144" t="s">
        <v>125</v>
      </c>
      <c r="CA51" s="52"/>
      <c r="CB51" s="52"/>
      <c r="CC51" s="39"/>
      <c r="CD51" s="40"/>
      <c r="CE51" s="40"/>
      <c r="CF51" s="52"/>
      <c r="CG51" s="52"/>
      <c r="CH51" s="52"/>
      <c r="CI51" s="52"/>
      <c r="CJ51" s="52"/>
      <c r="CK51" s="52"/>
      <c r="CL51" s="52"/>
      <c r="CM51" s="52"/>
      <c r="CN51" s="52"/>
      <c r="CO51" s="52"/>
      <c r="CP51" s="52"/>
      <c r="CQ51" s="52"/>
      <c r="CR51" s="52"/>
      <c r="CS51" s="52"/>
      <c r="CT51" s="52"/>
      <c r="CU51" s="140">
        <f t="shared" si="10"/>
        <v>44671</v>
      </c>
      <c r="CV51" s="117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  <c r="FD51" s="8"/>
      <c r="FE51" s="8"/>
      <c r="FF51" s="8"/>
      <c r="FG51" s="8"/>
      <c r="FH51" s="8"/>
      <c r="FI51" s="8"/>
      <c r="FJ51" s="8"/>
      <c r="FK51" s="8"/>
      <c r="FL51" s="8"/>
      <c r="FM51" s="8"/>
      <c r="FN51" s="8"/>
      <c r="FO51" s="8"/>
      <c r="FP51" s="8"/>
      <c r="FQ51" s="8"/>
      <c r="FR51" s="8"/>
      <c r="FS51" s="8"/>
      <c r="FT51" s="8"/>
      <c r="FU51" s="8"/>
      <c r="FV51" s="8"/>
      <c r="FW51" s="8"/>
      <c r="FX51" s="8"/>
      <c r="FY51" s="8"/>
      <c r="FZ51" s="8"/>
      <c r="GA51" s="8"/>
      <c r="GB51" s="8"/>
      <c r="GC51" s="8"/>
      <c r="GD51" s="8"/>
      <c r="GE51" s="8"/>
      <c r="GF51" s="8"/>
      <c r="GG51" s="8"/>
      <c r="GH51" s="8"/>
      <c r="GI51" s="8"/>
      <c r="GJ51" s="8"/>
    </row>
    <row r="52" spans="1:192" x14ac:dyDescent="0.25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52"/>
      <c r="AP52" s="52"/>
      <c r="AQ52" s="52"/>
      <c r="AR52" s="52"/>
      <c r="AS52" s="52"/>
      <c r="AT52" s="52"/>
      <c r="AU52" s="52"/>
      <c r="AV52" s="52"/>
      <c r="AW52" s="52"/>
      <c r="AX52" s="52"/>
      <c r="AY52" s="52"/>
      <c r="AZ52" s="52"/>
      <c r="BA52" s="52"/>
      <c r="BB52" s="52"/>
      <c r="BC52" s="52"/>
      <c r="BD52" s="52"/>
      <c r="BE52" s="52"/>
      <c r="BF52" s="52"/>
      <c r="BG52" s="52"/>
      <c r="BH52" s="52"/>
      <c r="BI52" s="52"/>
      <c r="BJ52" s="52"/>
      <c r="BK52" s="52"/>
      <c r="BL52" s="52"/>
      <c r="BM52" s="52"/>
      <c r="BN52" s="52"/>
      <c r="BO52" s="52"/>
      <c r="BP52" s="52"/>
      <c r="BQ52" s="52"/>
      <c r="BR52" s="52"/>
      <c r="BS52" s="52"/>
      <c r="BT52" s="52"/>
      <c r="BU52" s="52"/>
      <c r="BV52" s="52"/>
      <c r="BW52" s="52"/>
      <c r="BX52" s="52"/>
      <c r="BY52" s="139">
        <f t="shared" si="9"/>
        <v>44672</v>
      </c>
      <c r="BZ52" s="144" t="s">
        <v>126</v>
      </c>
      <c r="CA52" s="52"/>
      <c r="CB52" s="52"/>
      <c r="CC52" s="39"/>
      <c r="CD52" s="40"/>
      <c r="CE52" s="40"/>
      <c r="CF52" s="52"/>
      <c r="CG52" s="52"/>
      <c r="CH52" s="52"/>
      <c r="CI52" s="52"/>
      <c r="CJ52" s="52"/>
      <c r="CK52" s="52"/>
      <c r="CL52" s="52"/>
      <c r="CM52" s="52"/>
      <c r="CN52" s="52"/>
      <c r="CO52" s="52"/>
      <c r="CP52" s="52"/>
      <c r="CQ52" s="52"/>
      <c r="CR52" s="52"/>
      <c r="CS52" s="52"/>
      <c r="CT52" s="52"/>
      <c r="CU52" s="140">
        <f t="shared" si="10"/>
        <v>44672</v>
      </c>
      <c r="CV52" s="117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  <c r="FD52" s="8"/>
      <c r="FE52" s="8"/>
      <c r="FF52" s="8"/>
      <c r="FG52" s="8"/>
      <c r="FH52" s="8"/>
      <c r="FI52" s="8"/>
      <c r="FJ52" s="8"/>
      <c r="FK52" s="8"/>
      <c r="FL52" s="8"/>
      <c r="FM52" s="8"/>
      <c r="FN52" s="8"/>
      <c r="FO52" s="8"/>
      <c r="FP52" s="8"/>
      <c r="FQ52" s="8"/>
      <c r="FR52" s="8"/>
      <c r="FS52" s="8"/>
      <c r="FT52" s="8"/>
      <c r="FU52" s="8"/>
      <c r="FV52" s="8"/>
      <c r="FW52" s="8"/>
      <c r="FX52" s="8"/>
      <c r="FY52" s="8"/>
      <c r="FZ52" s="8"/>
      <c r="GA52" s="8"/>
      <c r="GB52" s="8"/>
      <c r="GC52" s="8"/>
      <c r="GD52" s="8"/>
      <c r="GE52" s="8"/>
      <c r="GF52" s="8"/>
      <c r="GG52" s="8"/>
      <c r="GH52" s="8"/>
      <c r="GI52" s="8"/>
      <c r="GJ52" s="8"/>
    </row>
    <row r="53" spans="1:192" x14ac:dyDescent="0.25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52"/>
      <c r="AP53" s="52"/>
      <c r="AQ53" s="52"/>
      <c r="AR53" s="52"/>
      <c r="AS53" s="52"/>
      <c r="AT53" s="52"/>
      <c r="AU53" s="52"/>
      <c r="AV53" s="52"/>
      <c r="AW53" s="52"/>
      <c r="AX53" s="52"/>
      <c r="AY53" s="52"/>
      <c r="AZ53" s="52"/>
      <c r="BA53" s="52"/>
      <c r="BB53" s="52"/>
      <c r="BC53" s="52"/>
      <c r="BD53" s="52"/>
      <c r="BE53" s="52"/>
      <c r="BF53" s="52"/>
      <c r="BG53" s="52"/>
      <c r="BH53" s="52"/>
      <c r="BI53" s="52"/>
      <c r="BJ53" s="52"/>
      <c r="BK53" s="52"/>
      <c r="BL53" s="52"/>
      <c r="BM53" s="52"/>
      <c r="BN53" s="52"/>
      <c r="BO53" s="52"/>
      <c r="BP53" s="52"/>
      <c r="BQ53" s="52"/>
      <c r="BR53" s="52"/>
      <c r="BS53" s="52"/>
      <c r="BT53" s="52"/>
      <c r="BU53" s="52"/>
      <c r="BV53" s="52"/>
      <c r="BW53" s="52"/>
      <c r="BX53" s="52"/>
      <c r="BY53" s="139">
        <f t="shared" si="9"/>
        <v>44673</v>
      </c>
      <c r="BZ53" s="144" t="s">
        <v>127</v>
      </c>
      <c r="CA53" s="52"/>
      <c r="CB53" s="52"/>
      <c r="CC53" s="39"/>
      <c r="CD53" s="40"/>
      <c r="CE53" s="40"/>
      <c r="CF53" s="52"/>
      <c r="CG53" s="52"/>
      <c r="CH53" s="52"/>
      <c r="CI53" s="52"/>
      <c r="CJ53" s="52"/>
      <c r="CK53" s="52"/>
      <c r="CL53" s="52"/>
      <c r="CM53" s="52"/>
      <c r="CN53" s="52"/>
      <c r="CO53" s="52"/>
      <c r="CP53" s="52"/>
      <c r="CQ53" s="52"/>
      <c r="CR53" s="52"/>
      <c r="CS53" s="52"/>
      <c r="CT53" s="52"/>
      <c r="CU53" s="140">
        <f t="shared" si="10"/>
        <v>44673</v>
      </c>
      <c r="CV53" s="117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  <c r="FD53" s="8"/>
      <c r="FE53" s="8"/>
      <c r="FF53" s="8"/>
      <c r="FG53" s="8"/>
      <c r="FH53" s="8"/>
      <c r="FI53" s="8"/>
      <c r="FJ53" s="8"/>
      <c r="FK53" s="8"/>
      <c r="FL53" s="8"/>
      <c r="FM53" s="8"/>
      <c r="FN53" s="8"/>
      <c r="FO53" s="8"/>
      <c r="FP53" s="8"/>
      <c r="FQ53" s="8"/>
      <c r="FR53" s="8"/>
      <c r="FS53" s="8"/>
      <c r="FT53" s="8"/>
      <c r="FU53" s="8"/>
      <c r="FV53" s="8"/>
      <c r="FW53" s="8"/>
      <c r="FX53" s="8"/>
      <c r="FY53" s="8"/>
      <c r="FZ53" s="8"/>
      <c r="GA53" s="8"/>
      <c r="GB53" s="8"/>
      <c r="GC53" s="8"/>
      <c r="GD53" s="8"/>
      <c r="GE53" s="8"/>
      <c r="GF53" s="8"/>
      <c r="GG53" s="8"/>
      <c r="GH53" s="8"/>
      <c r="GI53" s="8"/>
      <c r="GJ53" s="8"/>
    </row>
    <row r="54" spans="1:192" x14ac:dyDescent="0.25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  <c r="BF54" s="52"/>
      <c r="BG54" s="52"/>
      <c r="BH54" s="52"/>
      <c r="BI54" s="52"/>
      <c r="BJ54" s="52"/>
      <c r="BK54" s="52"/>
      <c r="BL54" s="52"/>
      <c r="BM54" s="52"/>
      <c r="BN54" s="52"/>
      <c r="BO54" s="52"/>
      <c r="BP54" s="52"/>
      <c r="BQ54" s="52"/>
      <c r="BR54" s="52"/>
      <c r="BS54" s="52"/>
      <c r="BT54" s="52"/>
      <c r="BU54" s="52"/>
      <c r="BV54" s="52"/>
      <c r="BW54" s="52"/>
      <c r="BX54" s="52"/>
      <c r="BY54" s="139">
        <f t="shared" si="9"/>
        <v>44674</v>
      </c>
      <c r="BZ54" s="144" t="s">
        <v>128</v>
      </c>
      <c r="CA54" s="52"/>
      <c r="CB54" s="52"/>
      <c r="CC54" s="39"/>
      <c r="CD54" s="40"/>
      <c r="CE54" s="40"/>
      <c r="CF54" s="52"/>
      <c r="CG54" s="52"/>
      <c r="CH54" s="52"/>
      <c r="CI54" s="52"/>
      <c r="CJ54" s="52"/>
      <c r="CK54" s="52"/>
      <c r="CL54" s="52"/>
      <c r="CM54" s="52"/>
      <c r="CN54" s="52"/>
      <c r="CO54" s="52"/>
      <c r="CP54" s="52"/>
      <c r="CQ54" s="52"/>
      <c r="CR54" s="52"/>
      <c r="CS54" s="52"/>
      <c r="CT54" s="52"/>
      <c r="CU54" s="140">
        <f t="shared" si="10"/>
        <v>44674</v>
      </c>
      <c r="CV54" s="117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  <c r="FD54" s="8"/>
      <c r="FE54" s="8"/>
      <c r="FF54" s="8"/>
      <c r="FG54" s="8"/>
      <c r="FH54" s="8"/>
      <c r="FI54" s="8"/>
      <c r="FJ54" s="8"/>
      <c r="FK54" s="8"/>
      <c r="FL54" s="8"/>
      <c r="FM54" s="8"/>
      <c r="FN54" s="8"/>
      <c r="FO54" s="8"/>
      <c r="FP54" s="8"/>
      <c r="FQ54" s="8"/>
      <c r="FR54" s="8"/>
      <c r="FS54" s="8"/>
      <c r="FT54" s="8"/>
      <c r="FU54" s="8"/>
      <c r="FV54" s="8"/>
      <c r="FW54" s="8"/>
      <c r="FX54" s="8"/>
      <c r="FY54" s="8"/>
      <c r="FZ54" s="8"/>
      <c r="GA54" s="8"/>
      <c r="GB54" s="8"/>
      <c r="GC54" s="8"/>
      <c r="GD54" s="8"/>
      <c r="GE54" s="8"/>
      <c r="GF54" s="8"/>
      <c r="GG54" s="8"/>
      <c r="GH54" s="8"/>
      <c r="GI54" s="8"/>
      <c r="GJ54" s="8"/>
    </row>
    <row r="55" spans="1:192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52"/>
      <c r="AP55" s="52"/>
      <c r="AQ55" s="52"/>
      <c r="AR55" s="52"/>
      <c r="AS55" s="52"/>
      <c r="AT55" s="52"/>
      <c r="AU55" s="52"/>
      <c r="AV55" s="52"/>
      <c r="AW55" s="52"/>
      <c r="AX55" s="52"/>
      <c r="AY55" s="52"/>
      <c r="AZ55" s="52"/>
      <c r="BA55" s="52"/>
      <c r="BB55" s="52"/>
      <c r="BC55" s="52"/>
      <c r="BD55" s="52"/>
      <c r="BE55" s="52"/>
      <c r="BF55" s="52"/>
      <c r="BG55" s="52"/>
      <c r="BH55" s="52"/>
      <c r="BI55" s="52"/>
      <c r="BJ55" s="52"/>
      <c r="BK55" s="52"/>
      <c r="BL55" s="52"/>
      <c r="BM55" s="52"/>
      <c r="BN55" s="52"/>
      <c r="BO55" s="52"/>
      <c r="BP55" s="52"/>
      <c r="BQ55" s="52"/>
      <c r="BR55" s="52"/>
      <c r="BS55" s="52"/>
      <c r="BT55" s="52"/>
      <c r="BU55" s="52"/>
      <c r="BV55" s="52"/>
      <c r="BW55" s="52"/>
      <c r="BX55" s="52"/>
      <c r="BY55" s="139">
        <f t="shared" si="9"/>
        <v>44675</v>
      </c>
      <c r="BZ55" s="144" t="s">
        <v>129</v>
      </c>
      <c r="CA55" s="52"/>
      <c r="CB55" s="52"/>
      <c r="CC55" s="39"/>
      <c r="CD55" s="40"/>
      <c r="CE55" s="40"/>
      <c r="CF55" s="52"/>
      <c r="CG55" s="52"/>
      <c r="CH55" s="52"/>
      <c r="CI55" s="52"/>
      <c r="CJ55" s="52"/>
      <c r="CK55" s="52"/>
      <c r="CL55" s="52"/>
      <c r="CM55" s="52"/>
      <c r="CN55" s="52"/>
      <c r="CO55" s="52"/>
      <c r="CP55" s="52"/>
      <c r="CQ55" s="52"/>
      <c r="CR55" s="52"/>
      <c r="CS55" s="52"/>
      <c r="CT55" s="52"/>
      <c r="CU55" s="140">
        <f t="shared" si="10"/>
        <v>44675</v>
      </c>
      <c r="CV55" s="117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  <c r="FD55" s="8"/>
      <c r="FE55" s="8"/>
      <c r="FF55" s="8"/>
      <c r="FG55" s="8"/>
      <c r="FH55" s="8"/>
      <c r="FI55" s="8"/>
      <c r="FJ55" s="8"/>
      <c r="FK55" s="8"/>
      <c r="FL55" s="8"/>
      <c r="FM55" s="8"/>
      <c r="FN55" s="8"/>
      <c r="FO55" s="8"/>
      <c r="FP55" s="8"/>
      <c r="FQ55" s="8"/>
      <c r="FR55" s="8"/>
      <c r="FS55" s="8"/>
      <c r="FT55" s="8"/>
      <c r="FU55" s="8"/>
      <c r="FV55" s="8"/>
      <c r="FW55" s="8"/>
      <c r="FX55" s="8"/>
      <c r="FY55" s="8"/>
      <c r="FZ55" s="8"/>
      <c r="GA55" s="8"/>
      <c r="GB55" s="8"/>
      <c r="GC55" s="8"/>
      <c r="GD55" s="8"/>
      <c r="GE55" s="8"/>
      <c r="GF55" s="8"/>
      <c r="GG55" s="8"/>
      <c r="GH55" s="8"/>
      <c r="GI55" s="8"/>
      <c r="GJ55" s="8"/>
    </row>
    <row r="56" spans="1:192" x14ac:dyDescent="0.25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52"/>
      <c r="AP56" s="52"/>
      <c r="AQ56" s="52"/>
      <c r="AR56" s="52"/>
      <c r="AS56" s="52"/>
      <c r="AT56" s="52"/>
      <c r="AU56" s="52"/>
      <c r="AV56" s="52"/>
      <c r="AW56" s="52"/>
      <c r="AX56" s="52"/>
      <c r="AY56" s="52"/>
      <c r="AZ56" s="52"/>
      <c r="BA56" s="52"/>
      <c r="BB56" s="52"/>
      <c r="BC56" s="52"/>
      <c r="BD56" s="52"/>
      <c r="BE56" s="52"/>
      <c r="BF56" s="52"/>
      <c r="BG56" s="52"/>
      <c r="BH56" s="52"/>
      <c r="BI56" s="52"/>
      <c r="BJ56" s="52"/>
      <c r="BK56" s="52"/>
      <c r="BL56" s="52"/>
      <c r="BM56" s="52"/>
      <c r="BN56" s="52"/>
      <c r="BO56" s="52"/>
      <c r="BP56" s="52"/>
      <c r="BQ56" s="52"/>
      <c r="BR56" s="52"/>
      <c r="BS56" s="52"/>
      <c r="BT56" s="52"/>
      <c r="BU56" s="52"/>
      <c r="BV56" s="52"/>
      <c r="BW56" s="52"/>
      <c r="BX56" s="52"/>
      <c r="BY56" s="139">
        <f t="shared" si="9"/>
        <v>44676</v>
      </c>
      <c r="BZ56" s="144" t="s">
        <v>130</v>
      </c>
      <c r="CA56" s="52"/>
      <c r="CB56" s="52"/>
      <c r="CC56" s="39"/>
      <c r="CD56" s="40"/>
      <c r="CE56" s="40"/>
      <c r="CF56" s="52"/>
      <c r="CG56" s="52"/>
      <c r="CH56" s="52"/>
      <c r="CI56" s="52"/>
      <c r="CJ56" s="52"/>
      <c r="CK56" s="52"/>
      <c r="CL56" s="52"/>
      <c r="CM56" s="52"/>
      <c r="CN56" s="52"/>
      <c r="CO56" s="52"/>
      <c r="CP56" s="52"/>
      <c r="CQ56" s="52"/>
      <c r="CR56" s="52"/>
      <c r="CS56" s="52"/>
      <c r="CT56" s="52"/>
      <c r="CU56" s="140">
        <f t="shared" si="10"/>
        <v>44676</v>
      </c>
      <c r="CV56" s="117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  <c r="EM56" s="8"/>
      <c r="EN56" s="8"/>
      <c r="EO56" s="8"/>
      <c r="EP56" s="8"/>
      <c r="EQ56" s="8"/>
      <c r="ER56" s="8"/>
      <c r="ES56" s="8"/>
      <c r="ET56" s="8"/>
      <c r="EU56" s="8"/>
      <c r="EV56" s="8"/>
      <c r="EW56" s="8"/>
      <c r="EX56" s="8"/>
      <c r="EY56" s="8"/>
      <c r="EZ56" s="8"/>
      <c r="FA56" s="8"/>
      <c r="FB56" s="8"/>
      <c r="FC56" s="8"/>
      <c r="FD56" s="8"/>
      <c r="FE56" s="8"/>
      <c r="FF56" s="8"/>
      <c r="FG56" s="8"/>
      <c r="FH56" s="8"/>
      <c r="FI56" s="8"/>
      <c r="FJ56" s="8"/>
      <c r="FK56" s="8"/>
      <c r="FL56" s="8"/>
      <c r="FM56" s="8"/>
      <c r="FN56" s="8"/>
      <c r="FO56" s="8"/>
      <c r="FP56" s="8"/>
      <c r="FQ56" s="8"/>
      <c r="FR56" s="8"/>
      <c r="FS56" s="8"/>
      <c r="FT56" s="8"/>
      <c r="FU56" s="8"/>
      <c r="FV56" s="8"/>
      <c r="FW56" s="8"/>
      <c r="FX56" s="8"/>
      <c r="FY56" s="8"/>
      <c r="FZ56" s="8"/>
      <c r="GA56" s="8"/>
      <c r="GB56" s="8"/>
      <c r="GC56" s="8"/>
      <c r="GD56" s="8"/>
      <c r="GE56" s="8"/>
      <c r="GF56" s="8"/>
      <c r="GG56" s="8"/>
      <c r="GH56" s="8"/>
      <c r="GI56" s="8"/>
      <c r="GJ56" s="8"/>
    </row>
    <row r="57" spans="1:192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52"/>
      <c r="AP57" s="52"/>
      <c r="AQ57" s="52"/>
      <c r="AR57" s="52"/>
      <c r="AS57" s="52"/>
      <c r="AT57" s="52"/>
      <c r="AU57" s="52"/>
      <c r="AV57" s="52"/>
      <c r="AW57" s="52"/>
      <c r="AX57" s="52"/>
      <c r="AY57" s="52"/>
      <c r="AZ57" s="52"/>
      <c r="BA57" s="52"/>
      <c r="BB57" s="52"/>
      <c r="BC57" s="52"/>
      <c r="BD57" s="52"/>
      <c r="BE57" s="52"/>
      <c r="BF57" s="52"/>
      <c r="BG57" s="52"/>
      <c r="BH57" s="52"/>
      <c r="BI57" s="52"/>
      <c r="BJ57" s="52"/>
      <c r="BK57" s="52"/>
      <c r="BL57" s="52"/>
      <c r="BM57" s="52"/>
      <c r="BN57" s="52"/>
      <c r="BO57" s="52"/>
      <c r="BP57" s="52"/>
      <c r="BQ57" s="52"/>
      <c r="BR57" s="52"/>
      <c r="BS57" s="52"/>
      <c r="BT57" s="52"/>
      <c r="BU57" s="52"/>
      <c r="BV57" s="52"/>
      <c r="BW57" s="52"/>
      <c r="BX57" s="52"/>
      <c r="BY57" s="139">
        <f t="shared" si="9"/>
        <v>44677</v>
      </c>
      <c r="BZ57" s="144" t="s">
        <v>131</v>
      </c>
      <c r="CA57" s="52"/>
      <c r="CB57" s="52"/>
      <c r="CC57" s="39"/>
      <c r="CD57" s="40"/>
      <c r="CE57" s="40"/>
      <c r="CF57" s="52"/>
      <c r="CG57" s="52"/>
      <c r="CH57" s="52"/>
      <c r="CI57" s="52"/>
      <c r="CJ57" s="52"/>
      <c r="CK57" s="52"/>
      <c r="CL57" s="52"/>
      <c r="CM57" s="52"/>
      <c r="CN57" s="52"/>
      <c r="CO57" s="52"/>
      <c r="CP57" s="52"/>
      <c r="CQ57" s="52"/>
      <c r="CR57" s="52"/>
      <c r="CS57" s="52"/>
      <c r="CT57" s="52"/>
      <c r="CU57" s="140">
        <f t="shared" si="10"/>
        <v>44677</v>
      </c>
      <c r="CV57" s="117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S57" s="8"/>
      <c r="ET57" s="8"/>
      <c r="EU57" s="8"/>
      <c r="EV57" s="8"/>
      <c r="EW57" s="8"/>
      <c r="EX57" s="8"/>
      <c r="EY57" s="8"/>
      <c r="EZ57" s="8"/>
      <c r="FA57" s="8"/>
      <c r="FB57" s="8"/>
      <c r="FC57" s="8"/>
      <c r="FD57" s="8"/>
      <c r="FE57" s="8"/>
      <c r="FF57" s="8"/>
      <c r="FG57" s="8"/>
      <c r="FH57" s="8"/>
      <c r="FI57" s="8"/>
      <c r="FJ57" s="8"/>
      <c r="FK57" s="8"/>
      <c r="FL57" s="8"/>
      <c r="FM57" s="8"/>
      <c r="FN57" s="8"/>
      <c r="FO57" s="8"/>
      <c r="FP57" s="8"/>
      <c r="FQ57" s="8"/>
      <c r="FR57" s="8"/>
      <c r="FS57" s="8"/>
      <c r="FT57" s="8"/>
      <c r="FU57" s="8"/>
      <c r="FV57" s="8"/>
      <c r="FW57" s="8"/>
      <c r="FX57" s="8"/>
      <c r="FY57" s="8"/>
      <c r="FZ57" s="8"/>
      <c r="GA57" s="8"/>
      <c r="GB57" s="8"/>
      <c r="GC57" s="8"/>
      <c r="GD57" s="8"/>
      <c r="GE57" s="8"/>
      <c r="GF57" s="8"/>
      <c r="GG57" s="8"/>
      <c r="GH57" s="8"/>
      <c r="GI57" s="8"/>
      <c r="GJ57" s="8"/>
    </row>
    <row r="58" spans="1:192" x14ac:dyDescent="0.25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52"/>
      <c r="AP58" s="52"/>
      <c r="AQ58" s="52"/>
      <c r="AR58" s="52"/>
      <c r="AS58" s="52"/>
      <c r="AT58" s="52"/>
      <c r="AU58" s="52"/>
      <c r="AV58" s="52"/>
      <c r="AW58" s="52"/>
      <c r="AX58" s="52"/>
      <c r="AY58" s="52"/>
      <c r="AZ58" s="52"/>
      <c r="BA58" s="52"/>
      <c r="BB58" s="52"/>
      <c r="BC58" s="52"/>
      <c r="BD58" s="52"/>
      <c r="BE58" s="52"/>
      <c r="BF58" s="52"/>
      <c r="BG58" s="52"/>
      <c r="BH58" s="52"/>
      <c r="BI58" s="52"/>
      <c r="BJ58" s="52"/>
      <c r="BK58" s="52"/>
      <c r="BL58" s="52"/>
      <c r="BM58" s="52"/>
      <c r="BN58" s="52"/>
      <c r="BO58" s="52"/>
      <c r="BP58" s="52"/>
      <c r="BQ58" s="52"/>
      <c r="BR58" s="52"/>
      <c r="BS58" s="52"/>
      <c r="BT58" s="52"/>
      <c r="BU58" s="52"/>
      <c r="BV58" s="52"/>
      <c r="BW58" s="52"/>
      <c r="BX58" s="52"/>
      <c r="BY58" s="139">
        <f t="shared" si="9"/>
        <v>44678</v>
      </c>
      <c r="BZ58" s="144" t="s">
        <v>132</v>
      </c>
      <c r="CA58" s="52"/>
      <c r="CB58" s="52"/>
      <c r="CC58" s="39"/>
      <c r="CD58" s="40"/>
      <c r="CE58" s="40"/>
      <c r="CF58" s="52"/>
      <c r="CG58" s="52"/>
      <c r="CH58" s="52"/>
      <c r="CI58" s="52"/>
      <c r="CJ58" s="52"/>
      <c r="CK58" s="52"/>
      <c r="CL58" s="52"/>
      <c r="CM58" s="52"/>
      <c r="CN58" s="52"/>
      <c r="CO58" s="52"/>
      <c r="CP58" s="52"/>
      <c r="CQ58" s="52"/>
      <c r="CR58" s="52"/>
      <c r="CS58" s="52"/>
      <c r="CT58" s="52"/>
      <c r="CU58" s="140">
        <f t="shared" si="10"/>
        <v>44678</v>
      </c>
      <c r="CV58" s="117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  <c r="DY58" s="8"/>
      <c r="DZ58" s="8"/>
      <c r="EA58" s="8"/>
      <c r="EB58" s="8"/>
      <c r="EC58" s="8"/>
      <c r="ED58" s="8"/>
      <c r="EE58" s="8"/>
      <c r="EF58" s="8"/>
      <c r="EG58" s="8"/>
      <c r="EH58" s="8"/>
      <c r="EI58" s="8"/>
      <c r="EJ58" s="8"/>
      <c r="EK58" s="8"/>
      <c r="EL58" s="8"/>
      <c r="EM58" s="8"/>
      <c r="EN58" s="8"/>
      <c r="EO58" s="8"/>
      <c r="EP58" s="8"/>
      <c r="EQ58" s="8"/>
      <c r="ER58" s="8"/>
      <c r="ES58" s="8"/>
      <c r="ET58" s="8"/>
      <c r="EU58" s="8"/>
      <c r="EV58" s="8"/>
      <c r="EW58" s="8"/>
      <c r="EX58" s="8"/>
      <c r="EY58" s="8"/>
      <c r="EZ58" s="8"/>
      <c r="FA58" s="8"/>
      <c r="FB58" s="8"/>
      <c r="FC58" s="8"/>
      <c r="FD58" s="8"/>
      <c r="FE58" s="8"/>
      <c r="FF58" s="8"/>
      <c r="FG58" s="8"/>
      <c r="FH58" s="8"/>
      <c r="FI58" s="8"/>
      <c r="FJ58" s="8"/>
      <c r="FK58" s="8"/>
      <c r="FL58" s="8"/>
      <c r="FM58" s="8"/>
      <c r="FN58" s="8"/>
      <c r="FO58" s="8"/>
      <c r="FP58" s="8"/>
      <c r="FQ58" s="8"/>
      <c r="FR58" s="8"/>
      <c r="FS58" s="8"/>
      <c r="FT58" s="8"/>
      <c r="FU58" s="8"/>
      <c r="FV58" s="8"/>
      <c r="FW58" s="8"/>
      <c r="FX58" s="8"/>
      <c r="FY58" s="8"/>
      <c r="FZ58" s="8"/>
      <c r="GA58" s="8"/>
      <c r="GB58" s="8"/>
      <c r="GC58" s="8"/>
      <c r="GD58" s="8"/>
      <c r="GE58" s="8"/>
      <c r="GF58" s="8"/>
      <c r="GG58" s="8"/>
      <c r="GH58" s="8"/>
      <c r="GI58" s="8"/>
      <c r="GJ58" s="8"/>
    </row>
    <row r="59" spans="1:192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52"/>
      <c r="AP59" s="52"/>
      <c r="AQ59" s="52"/>
      <c r="AR59" s="52"/>
      <c r="AS59" s="52"/>
      <c r="AT59" s="52"/>
      <c r="AU59" s="52"/>
      <c r="AV59" s="52"/>
      <c r="AW59" s="52"/>
      <c r="AX59" s="52"/>
      <c r="AY59" s="52"/>
      <c r="AZ59" s="52"/>
      <c r="BA59" s="52"/>
      <c r="BB59" s="52"/>
      <c r="BC59" s="52"/>
      <c r="BD59" s="52"/>
      <c r="BE59" s="52"/>
      <c r="BF59" s="52"/>
      <c r="BG59" s="52"/>
      <c r="BH59" s="52"/>
      <c r="BI59" s="52"/>
      <c r="BJ59" s="52"/>
      <c r="BK59" s="52"/>
      <c r="BL59" s="52"/>
      <c r="BM59" s="52"/>
      <c r="BN59" s="52"/>
      <c r="BO59" s="52"/>
      <c r="BP59" s="52"/>
      <c r="BQ59" s="52"/>
      <c r="BR59" s="52"/>
      <c r="BS59" s="52"/>
      <c r="BT59" s="52"/>
      <c r="BU59" s="52"/>
      <c r="BV59" s="52"/>
      <c r="BW59" s="52"/>
      <c r="BX59" s="52"/>
      <c r="BY59" s="139">
        <f t="shared" si="9"/>
        <v>44679</v>
      </c>
      <c r="BZ59" s="144" t="s">
        <v>133</v>
      </c>
      <c r="CA59" s="52"/>
      <c r="CB59" s="52"/>
      <c r="CC59" s="39"/>
      <c r="CD59" s="40"/>
      <c r="CE59" s="40"/>
      <c r="CF59" s="52"/>
      <c r="CG59" s="52"/>
      <c r="CH59" s="52"/>
      <c r="CI59" s="52"/>
      <c r="CJ59" s="52"/>
      <c r="CK59" s="52"/>
      <c r="CL59" s="52"/>
      <c r="CM59" s="52"/>
      <c r="CN59" s="52"/>
      <c r="CO59" s="52"/>
      <c r="CP59" s="52"/>
      <c r="CQ59" s="52"/>
      <c r="CR59" s="52"/>
      <c r="CS59" s="52"/>
      <c r="CT59" s="52"/>
      <c r="CU59" s="140">
        <f t="shared" si="10"/>
        <v>44679</v>
      </c>
      <c r="CV59" s="117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  <c r="DY59" s="8"/>
      <c r="DZ59" s="8"/>
      <c r="EA59" s="8"/>
      <c r="EB59" s="8"/>
      <c r="EC59" s="8"/>
      <c r="ED59" s="8"/>
      <c r="EE59" s="8"/>
      <c r="EF59" s="8"/>
      <c r="EG59" s="8"/>
      <c r="EH59" s="8"/>
      <c r="EI59" s="8"/>
      <c r="EJ59" s="8"/>
      <c r="EK59" s="8"/>
      <c r="EL59" s="8"/>
      <c r="EM59" s="8"/>
      <c r="EN59" s="8"/>
      <c r="EO59" s="8"/>
      <c r="EP59" s="8"/>
      <c r="EQ59" s="8"/>
      <c r="ER59" s="8"/>
      <c r="ES59" s="8"/>
      <c r="ET59" s="8"/>
      <c r="EU59" s="8"/>
      <c r="EV59" s="8"/>
      <c r="EW59" s="8"/>
      <c r="EX59" s="8"/>
      <c r="EY59" s="8"/>
      <c r="EZ59" s="8"/>
      <c r="FA59" s="8"/>
      <c r="FB59" s="8"/>
      <c r="FC59" s="8"/>
      <c r="FD59" s="8"/>
      <c r="FE59" s="8"/>
      <c r="FF59" s="8"/>
      <c r="FG59" s="8"/>
      <c r="FH59" s="8"/>
      <c r="FI59" s="8"/>
      <c r="FJ59" s="8"/>
      <c r="FK59" s="8"/>
      <c r="FL59" s="8"/>
      <c r="FM59" s="8"/>
      <c r="FN59" s="8"/>
      <c r="FO59" s="8"/>
      <c r="FP59" s="8"/>
      <c r="FQ59" s="8"/>
      <c r="FR59" s="8"/>
      <c r="FS59" s="8"/>
      <c r="FT59" s="8"/>
      <c r="FU59" s="8"/>
      <c r="FV59" s="8"/>
      <c r="FW59" s="8"/>
      <c r="FX59" s="8"/>
      <c r="FY59" s="8"/>
      <c r="FZ59" s="8"/>
      <c r="GA59" s="8"/>
      <c r="GB59" s="8"/>
      <c r="GC59" s="8"/>
      <c r="GD59" s="8"/>
      <c r="GE59" s="8"/>
      <c r="GF59" s="8"/>
      <c r="GG59" s="8"/>
      <c r="GH59" s="8"/>
      <c r="GI59" s="8"/>
      <c r="GJ59" s="8"/>
    </row>
    <row r="60" spans="1:192" x14ac:dyDescent="0.25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52"/>
      <c r="AP60" s="52"/>
      <c r="AQ60" s="52"/>
      <c r="AR60" s="52"/>
      <c r="AS60" s="52"/>
      <c r="AT60" s="52"/>
      <c r="AU60" s="52"/>
      <c r="AV60" s="52"/>
      <c r="AW60" s="52"/>
      <c r="AX60" s="52"/>
      <c r="AY60" s="52"/>
      <c r="AZ60" s="52"/>
      <c r="BA60" s="52"/>
      <c r="BB60" s="52"/>
      <c r="BC60" s="52"/>
      <c r="BD60" s="52"/>
      <c r="BE60" s="52"/>
      <c r="BF60" s="52"/>
      <c r="BG60" s="52"/>
      <c r="BH60" s="52"/>
      <c r="BI60" s="52"/>
      <c r="BJ60" s="52"/>
      <c r="BK60" s="52"/>
      <c r="BL60" s="52"/>
      <c r="BM60" s="52"/>
      <c r="BN60" s="52"/>
      <c r="BO60" s="52"/>
      <c r="BP60" s="52"/>
      <c r="BQ60" s="52"/>
      <c r="BR60" s="52"/>
      <c r="BS60" s="52"/>
      <c r="BT60" s="52"/>
      <c r="BU60" s="52"/>
      <c r="BV60" s="52"/>
      <c r="BW60" s="52"/>
      <c r="BX60" s="52"/>
      <c r="BY60" s="139">
        <f t="shared" si="9"/>
        <v>44680</v>
      </c>
      <c r="BZ60" s="144" t="s">
        <v>101</v>
      </c>
      <c r="CA60" s="52"/>
      <c r="CB60" s="52"/>
      <c r="CC60" s="39"/>
      <c r="CD60" s="40"/>
      <c r="CE60" s="40"/>
      <c r="CF60" s="52"/>
      <c r="CG60" s="52"/>
      <c r="CH60" s="52"/>
      <c r="CI60" s="52"/>
      <c r="CJ60" s="52"/>
      <c r="CK60" s="52"/>
      <c r="CL60" s="52"/>
      <c r="CM60" s="52"/>
      <c r="CN60" s="52"/>
      <c r="CO60" s="52"/>
      <c r="CP60" s="52"/>
      <c r="CQ60" s="52"/>
      <c r="CR60" s="52"/>
      <c r="CS60" s="52"/>
      <c r="CT60" s="52"/>
      <c r="CU60" s="140">
        <f t="shared" si="10"/>
        <v>44680</v>
      </c>
      <c r="CV60" s="117"/>
      <c r="CW60" s="8"/>
      <c r="CX60" s="8"/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  <c r="DU60" s="8"/>
      <c r="DV60" s="8"/>
      <c r="DW60" s="8"/>
      <c r="DX60" s="8"/>
      <c r="DY60" s="8"/>
      <c r="DZ60" s="8"/>
      <c r="EA60" s="8"/>
      <c r="EB60" s="8"/>
      <c r="EC60" s="8"/>
      <c r="ED60" s="8"/>
      <c r="EE60" s="8"/>
      <c r="EF60" s="8"/>
      <c r="EG60" s="8"/>
      <c r="EH60" s="8"/>
      <c r="EI60" s="8"/>
      <c r="EJ60" s="8"/>
      <c r="EK60" s="8"/>
      <c r="EL60" s="8"/>
      <c r="EM60" s="8"/>
      <c r="EN60" s="8"/>
      <c r="EO60" s="8"/>
      <c r="EP60" s="8"/>
      <c r="EQ60" s="8"/>
      <c r="ER60" s="8"/>
      <c r="ES60" s="8"/>
      <c r="ET60" s="8"/>
      <c r="EU60" s="8"/>
      <c r="EV60" s="8"/>
      <c r="EW60" s="8"/>
      <c r="EX60" s="8"/>
      <c r="EY60" s="8"/>
      <c r="EZ60" s="8"/>
      <c r="FA60" s="8"/>
      <c r="FB60" s="8"/>
      <c r="FC60" s="8"/>
      <c r="FD60" s="8"/>
      <c r="FE60" s="8"/>
      <c r="FF60" s="8"/>
      <c r="FG60" s="8"/>
      <c r="FH60" s="8"/>
      <c r="FI60" s="8"/>
      <c r="FJ60" s="8"/>
      <c r="FK60" s="8"/>
      <c r="FL60" s="8"/>
      <c r="FM60" s="8"/>
      <c r="FN60" s="8"/>
      <c r="FO60" s="8"/>
      <c r="FP60" s="8"/>
      <c r="FQ60" s="8"/>
      <c r="FR60" s="8"/>
      <c r="FS60" s="8"/>
      <c r="FT60" s="8"/>
      <c r="FU60" s="8"/>
      <c r="FV60" s="8"/>
      <c r="FW60" s="8"/>
      <c r="FX60" s="8"/>
      <c r="FY60" s="8"/>
      <c r="FZ60" s="8"/>
      <c r="GA60" s="8"/>
      <c r="GB60" s="8"/>
      <c r="GC60" s="8"/>
      <c r="GD60" s="8"/>
      <c r="GE60" s="8"/>
      <c r="GF60" s="8"/>
      <c r="GG60" s="8"/>
      <c r="GH60" s="8"/>
      <c r="GI60" s="8"/>
      <c r="GJ60" s="8"/>
    </row>
    <row r="61" spans="1:192" x14ac:dyDescent="0.25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52"/>
      <c r="AP61" s="52"/>
      <c r="AQ61" s="52"/>
      <c r="AR61" s="52"/>
      <c r="AS61" s="52"/>
      <c r="AT61" s="52"/>
      <c r="AU61" s="52"/>
      <c r="AV61" s="52"/>
      <c r="AW61" s="52"/>
      <c r="AX61" s="52"/>
      <c r="AY61" s="52"/>
      <c r="AZ61" s="52"/>
      <c r="BA61" s="52"/>
      <c r="BB61" s="52"/>
      <c r="BC61" s="52"/>
      <c r="BD61" s="52"/>
      <c r="BE61" s="52"/>
      <c r="BF61" s="52"/>
      <c r="BG61" s="52"/>
      <c r="BH61" s="52"/>
      <c r="BI61" s="52"/>
      <c r="BJ61" s="52"/>
      <c r="BK61" s="52"/>
      <c r="BL61" s="52"/>
      <c r="BM61" s="52"/>
      <c r="BN61" s="52"/>
      <c r="BO61" s="52"/>
      <c r="BP61" s="52"/>
      <c r="BQ61" s="52"/>
      <c r="BR61" s="52"/>
      <c r="BS61" s="52"/>
      <c r="BT61" s="52"/>
      <c r="BU61" s="52"/>
      <c r="BV61" s="52"/>
      <c r="BW61" s="52"/>
      <c r="BX61" s="52"/>
      <c r="BY61" s="139">
        <f t="shared" si="9"/>
        <v>44681</v>
      </c>
      <c r="BZ61" s="144" t="s">
        <v>134</v>
      </c>
      <c r="CA61" s="52"/>
      <c r="CB61" s="52"/>
      <c r="CC61" s="39"/>
      <c r="CD61" s="40"/>
      <c r="CE61" s="40"/>
      <c r="CF61" s="52"/>
      <c r="CG61" s="52"/>
      <c r="CH61" s="52"/>
      <c r="CI61" s="52"/>
      <c r="CJ61" s="52"/>
      <c r="CK61" s="52"/>
      <c r="CL61" s="52"/>
      <c r="CM61" s="52"/>
      <c r="CN61" s="52"/>
      <c r="CO61" s="52"/>
      <c r="CP61" s="52"/>
      <c r="CQ61" s="52"/>
      <c r="CR61" s="52"/>
      <c r="CS61" s="52"/>
      <c r="CT61" s="52"/>
      <c r="CU61" s="140">
        <f t="shared" si="10"/>
        <v>44681</v>
      </c>
      <c r="CV61" s="117"/>
      <c r="CW61" s="8"/>
      <c r="CX61" s="8"/>
      <c r="CY61" s="8"/>
      <c r="CZ61" s="8"/>
      <c r="DA61" s="8"/>
      <c r="DB61" s="8"/>
      <c r="DC61" s="8"/>
      <c r="DD61" s="8"/>
      <c r="DE61" s="8"/>
      <c r="DF61" s="8"/>
      <c r="DG61" s="8"/>
      <c r="DH61" s="8"/>
      <c r="DI61" s="8"/>
      <c r="DJ61" s="8"/>
      <c r="DK61" s="8"/>
      <c r="DL61" s="8"/>
      <c r="DM61" s="8"/>
      <c r="DN61" s="8"/>
      <c r="DO61" s="8"/>
      <c r="DP61" s="8"/>
      <c r="DQ61" s="8"/>
      <c r="DR61" s="8"/>
      <c r="DS61" s="8"/>
      <c r="DT61" s="8"/>
      <c r="DU61" s="8"/>
      <c r="DV61" s="8"/>
      <c r="DW61" s="8"/>
      <c r="DX61" s="8"/>
      <c r="DY61" s="8"/>
      <c r="DZ61" s="8"/>
      <c r="EA61" s="8"/>
      <c r="EB61" s="8"/>
      <c r="EC61" s="8"/>
      <c r="ED61" s="8"/>
      <c r="EE61" s="8"/>
      <c r="EF61" s="8"/>
      <c r="EG61" s="8"/>
      <c r="EH61" s="8"/>
      <c r="EI61" s="8"/>
      <c r="EJ61" s="8"/>
      <c r="EK61" s="8"/>
      <c r="EL61" s="8"/>
      <c r="EM61" s="8"/>
      <c r="EN61" s="8"/>
      <c r="EO61" s="8"/>
      <c r="EP61" s="8"/>
      <c r="EQ61" s="8"/>
      <c r="ER61" s="8"/>
      <c r="ES61" s="8"/>
      <c r="ET61" s="8"/>
      <c r="EU61" s="8"/>
      <c r="EV61" s="8"/>
      <c r="EW61" s="8"/>
      <c r="EX61" s="8"/>
      <c r="EY61" s="8"/>
      <c r="EZ61" s="8"/>
      <c r="FA61" s="8"/>
      <c r="FB61" s="8"/>
      <c r="FC61" s="8"/>
      <c r="FD61" s="8"/>
      <c r="FE61" s="8"/>
      <c r="FF61" s="8"/>
      <c r="FG61" s="8"/>
      <c r="FH61" s="8"/>
      <c r="FI61" s="8"/>
      <c r="FJ61" s="8"/>
      <c r="FK61" s="8"/>
      <c r="FL61" s="8"/>
      <c r="FM61" s="8"/>
      <c r="FN61" s="8"/>
      <c r="FO61" s="8"/>
      <c r="FP61" s="8"/>
      <c r="FQ61" s="8"/>
      <c r="FR61" s="8"/>
      <c r="FS61" s="8"/>
      <c r="FT61" s="8"/>
      <c r="FU61" s="8"/>
      <c r="FV61" s="8"/>
      <c r="FW61" s="8"/>
      <c r="FX61" s="8"/>
      <c r="FY61" s="8"/>
      <c r="FZ61" s="8"/>
      <c r="GA61" s="8"/>
      <c r="GB61" s="8"/>
      <c r="GC61" s="8"/>
      <c r="GD61" s="8"/>
      <c r="GE61" s="8"/>
      <c r="GF61" s="8"/>
      <c r="GG61" s="8"/>
      <c r="GH61" s="8"/>
      <c r="GI61" s="8"/>
      <c r="GJ61" s="8"/>
    </row>
    <row r="62" spans="1:192" x14ac:dyDescent="0.25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52"/>
      <c r="AP62" s="52"/>
      <c r="AQ62" s="52"/>
      <c r="AR62" s="52"/>
      <c r="AS62" s="52"/>
      <c r="AT62" s="52"/>
      <c r="AU62" s="52"/>
      <c r="AV62" s="52"/>
      <c r="AW62" s="52"/>
      <c r="AX62" s="52"/>
      <c r="AY62" s="52"/>
      <c r="AZ62" s="52"/>
      <c r="BA62" s="52"/>
      <c r="BB62" s="52"/>
      <c r="BC62" s="52"/>
      <c r="BD62" s="52"/>
      <c r="BE62" s="52"/>
      <c r="BF62" s="52"/>
      <c r="BG62" s="52"/>
      <c r="BH62" s="52"/>
      <c r="BI62" s="52"/>
      <c r="BJ62" s="52"/>
      <c r="BK62" s="52"/>
      <c r="BL62" s="52"/>
      <c r="BM62" s="52"/>
      <c r="BN62" s="52"/>
      <c r="BO62" s="52"/>
      <c r="BP62" s="52"/>
      <c r="BQ62" s="52"/>
      <c r="BR62" s="52"/>
      <c r="BS62" s="52"/>
      <c r="BT62" s="52"/>
      <c r="BU62" s="52"/>
      <c r="BV62" s="52"/>
      <c r="BW62" s="52"/>
      <c r="BX62" s="52"/>
      <c r="BY62" s="139">
        <f t="shared" si="9"/>
        <v>44682</v>
      </c>
      <c r="BZ62" s="145" t="s">
        <v>135</v>
      </c>
      <c r="CA62" s="52"/>
      <c r="CB62" s="52"/>
      <c r="CC62" s="39"/>
      <c r="CD62" s="40"/>
      <c r="CE62" s="40"/>
      <c r="CF62" s="52"/>
      <c r="CG62" s="52"/>
      <c r="CH62" s="52"/>
      <c r="CI62" s="52"/>
      <c r="CJ62" s="52"/>
      <c r="CK62" s="52"/>
      <c r="CL62" s="52"/>
      <c r="CM62" s="52"/>
      <c r="CN62" s="52"/>
      <c r="CO62" s="52"/>
      <c r="CP62" s="52"/>
      <c r="CQ62" s="52"/>
      <c r="CR62" s="52"/>
      <c r="CS62" s="52"/>
      <c r="CT62" s="52"/>
      <c r="CU62" s="140">
        <f t="shared" si="10"/>
        <v>44682</v>
      </c>
      <c r="CV62" s="117"/>
      <c r="CW62" s="8"/>
      <c r="CX62" s="8"/>
      <c r="CY62" s="8"/>
      <c r="CZ62" s="8"/>
      <c r="DA62" s="8"/>
      <c r="DB62" s="8"/>
      <c r="DC62" s="8"/>
      <c r="DD62" s="8"/>
      <c r="DE62" s="8"/>
      <c r="DF62" s="8"/>
      <c r="DG62" s="8"/>
      <c r="DH62" s="8"/>
      <c r="DI62" s="8"/>
      <c r="DJ62" s="8"/>
      <c r="DK62" s="8"/>
      <c r="DL62" s="8"/>
      <c r="DM62" s="8"/>
      <c r="DN62" s="8"/>
      <c r="DO62" s="8"/>
      <c r="DP62" s="8"/>
      <c r="DQ62" s="8"/>
      <c r="DR62" s="8"/>
      <c r="DS62" s="8"/>
      <c r="DT62" s="8"/>
      <c r="DU62" s="8"/>
      <c r="DV62" s="8"/>
      <c r="DW62" s="8"/>
      <c r="DX62" s="8"/>
      <c r="DY62" s="8"/>
      <c r="DZ62" s="8"/>
      <c r="EA62" s="8"/>
      <c r="EB62" s="8"/>
      <c r="EC62" s="8"/>
      <c r="ED62" s="8"/>
      <c r="EE62" s="8"/>
      <c r="EF62" s="8"/>
      <c r="EG62" s="8"/>
      <c r="EH62" s="8"/>
      <c r="EI62" s="8"/>
      <c r="EJ62" s="8"/>
      <c r="EK62" s="8"/>
      <c r="EL62" s="8"/>
      <c r="EM62" s="8"/>
      <c r="EN62" s="8"/>
      <c r="EO62" s="8"/>
      <c r="EP62" s="8"/>
      <c r="EQ62" s="8"/>
      <c r="ER62" s="8"/>
      <c r="ES62" s="8"/>
      <c r="ET62" s="8"/>
      <c r="EU62" s="8"/>
      <c r="EV62" s="8"/>
      <c r="EW62" s="8"/>
      <c r="EX62" s="8"/>
      <c r="EY62" s="8"/>
      <c r="EZ62" s="8"/>
      <c r="FA62" s="8"/>
      <c r="FB62" s="8"/>
      <c r="FC62" s="8"/>
      <c r="FD62" s="8"/>
      <c r="FE62" s="8"/>
      <c r="FF62" s="8"/>
      <c r="FG62" s="8"/>
      <c r="FH62" s="8"/>
      <c r="FI62" s="8"/>
      <c r="FJ62" s="8"/>
      <c r="FK62" s="8"/>
      <c r="FL62" s="8"/>
      <c r="FM62" s="8"/>
      <c r="FN62" s="8"/>
      <c r="FO62" s="8"/>
      <c r="FP62" s="8"/>
      <c r="FQ62" s="8"/>
      <c r="FR62" s="8"/>
      <c r="FS62" s="8"/>
      <c r="FT62" s="8"/>
      <c r="FU62" s="8"/>
      <c r="FV62" s="8"/>
      <c r="FW62" s="8"/>
      <c r="FX62" s="8"/>
      <c r="FY62" s="8"/>
      <c r="FZ62" s="8"/>
      <c r="GA62" s="8"/>
      <c r="GB62" s="8"/>
      <c r="GC62" s="8"/>
      <c r="GD62" s="8"/>
      <c r="GE62" s="8"/>
      <c r="GF62" s="8"/>
      <c r="GG62" s="8"/>
      <c r="GH62" s="8"/>
      <c r="GI62" s="8"/>
      <c r="GJ62" s="8"/>
    </row>
    <row r="63" spans="1:192" x14ac:dyDescent="0.25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2"/>
      <c r="BC63" s="52"/>
      <c r="BD63" s="52"/>
      <c r="BE63" s="52"/>
      <c r="BF63" s="52"/>
      <c r="BG63" s="52"/>
      <c r="BH63" s="52"/>
      <c r="BI63" s="52"/>
      <c r="BJ63" s="52"/>
      <c r="BK63" s="52"/>
      <c r="BL63" s="52"/>
      <c r="BM63" s="52"/>
      <c r="BN63" s="52"/>
      <c r="BO63" s="52"/>
      <c r="BP63" s="52"/>
      <c r="BQ63" s="52"/>
      <c r="BR63" s="52"/>
      <c r="BS63" s="52"/>
      <c r="BT63" s="52"/>
      <c r="BU63" s="52"/>
      <c r="BV63" s="52"/>
      <c r="BW63" s="52"/>
      <c r="BX63" s="52"/>
      <c r="BY63" s="139">
        <f t="shared" si="9"/>
        <v>44683</v>
      </c>
      <c r="BZ63" s="145" t="s">
        <v>136</v>
      </c>
      <c r="CA63" s="52"/>
      <c r="CB63" s="52"/>
      <c r="CC63" s="39"/>
      <c r="CD63" s="40"/>
      <c r="CE63" s="40"/>
      <c r="CF63" s="52"/>
      <c r="CG63" s="52"/>
      <c r="CH63" s="52"/>
      <c r="CI63" s="52"/>
      <c r="CJ63" s="52"/>
      <c r="CK63" s="52"/>
      <c r="CL63" s="52"/>
      <c r="CM63" s="52"/>
      <c r="CN63" s="52"/>
      <c r="CO63" s="52"/>
      <c r="CP63" s="52"/>
      <c r="CQ63" s="52"/>
      <c r="CR63" s="52"/>
      <c r="CS63" s="52"/>
      <c r="CT63" s="52"/>
      <c r="CU63" s="140">
        <f t="shared" si="10"/>
        <v>44683</v>
      </c>
      <c r="CV63" s="117"/>
      <c r="CW63" s="8"/>
      <c r="CX63" s="8"/>
      <c r="CY63" s="8"/>
      <c r="CZ63" s="8"/>
      <c r="DA63" s="8"/>
      <c r="DB63" s="8"/>
      <c r="DC63" s="8"/>
      <c r="DD63" s="8"/>
      <c r="DE63" s="8"/>
      <c r="DF63" s="8"/>
      <c r="DG63" s="8"/>
      <c r="DH63" s="8"/>
      <c r="DI63" s="8"/>
      <c r="DJ63" s="8"/>
      <c r="DK63" s="8"/>
      <c r="DL63" s="8"/>
      <c r="DM63" s="8"/>
      <c r="DN63" s="8"/>
      <c r="DO63" s="8"/>
      <c r="DP63" s="8"/>
      <c r="DQ63" s="8"/>
      <c r="DR63" s="8"/>
      <c r="DS63" s="8"/>
      <c r="DT63" s="8"/>
      <c r="DU63" s="8"/>
      <c r="DV63" s="8"/>
      <c r="DW63" s="8"/>
      <c r="DX63" s="8"/>
      <c r="DY63" s="8"/>
      <c r="DZ63" s="8"/>
      <c r="EA63" s="8"/>
      <c r="EB63" s="8"/>
      <c r="EC63" s="8"/>
      <c r="ED63" s="8"/>
      <c r="EE63" s="8"/>
      <c r="EF63" s="8"/>
      <c r="EG63" s="8"/>
      <c r="EH63" s="8"/>
      <c r="EI63" s="8"/>
      <c r="EJ63" s="8"/>
      <c r="EK63" s="8"/>
      <c r="EL63" s="8"/>
      <c r="EM63" s="8"/>
      <c r="EN63" s="8"/>
      <c r="EO63" s="8"/>
      <c r="EP63" s="8"/>
      <c r="EQ63" s="8"/>
      <c r="ER63" s="8"/>
      <c r="ES63" s="8"/>
      <c r="ET63" s="8"/>
      <c r="EU63" s="8"/>
      <c r="EV63" s="8"/>
      <c r="EW63" s="8"/>
      <c r="EX63" s="8"/>
      <c r="EY63" s="8"/>
      <c r="EZ63" s="8"/>
      <c r="FA63" s="8"/>
      <c r="FB63" s="8"/>
      <c r="FC63" s="8"/>
      <c r="FD63" s="8"/>
      <c r="FE63" s="8"/>
      <c r="FF63" s="8"/>
      <c r="FG63" s="8"/>
      <c r="FH63" s="8"/>
      <c r="FI63" s="8"/>
      <c r="FJ63" s="8"/>
      <c r="FK63" s="8"/>
      <c r="FL63" s="8"/>
      <c r="FM63" s="8"/>
      <c r="FN63" s="8"/>
      <c r="FO63" s="8"/>
      <c r="FP63" s="8"/>
      <c r="FQ63" s="8"/>
      <c r="FR63" s="8"/>
      <c r="FS63" s="8"/>
      <c r="FT63" s="8"/>
      <c r="FU63" s="8"/>
      <c r="FV63" s="8"/>
      <c r="FW63" s="8"/>
      <c r="FX63" s="8"/>
      <c r="FY63" s="8"/>
      <c r="FZ63" s="8"/>
      <c r="GA63" s="8"/>
      <c r="GB63" s="8"/>
      <c r="GC63" s="8"/>
      <c r="GD63" s="8"/>
      <c r="GE63" s="8"/>
      <c r="GF63" s="8"/>
      <c r="GG63" s="8"/>
      <c r="GH63" s="8"/>
      <c r="GI63" s="8"/>
      <c r="GJ63" s="8"/>
    </row>
    <row r="64" spans="1:192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52"/>
      <c r="AP64" s="52"/>
      <c r="AQ64" s="52"/>
      <c r="AR64" s="52"/>
      <c r="AS64" s="52"/>
      <c r="AT64" s="52"/>
      <c r="AU64" s="52"/>
      <c r="AV64" s="52"/>
      <c r="AW64" s="52"/>
      <c r="AX64" s="52"/>
      <c r="AY64" s="52"/>
      <c r="AZ64" s="52"/>
      <c r="BA64" s="52"/>
      <c r="BB64" s="52"/>
      <c r="BC64" s="52"/>
      <c r="BD64" s="52"/>
      <c r="BE64" s="52"/>
      <c r="BF64" s="52"/>
      <c r="BG64" s="52"/>
      <c r="BH64" s="52"/>
      <c r="BI64" s="52"/>
      <c r="BJ64" s="52"/>
      <c r="BK64" s="52"/>
      <c r="BL64" s="52"/>
      <c r="BM64" s="52"/>
      <c r="BN64" s="52"/>
      <c r="BO64" s="52"/>
      <c r="BP64" s="52"/>
      <c r="BQ64" s="52"/>
      <c r="BR64" s="52"/>
      <c r="BS64" s="52"/>
      <c r="BT64" s="52"/>
      <c r="BU64" s="52"/>
      <c r="BV64" s="52"/>
      <c r="BW64" s="52"/>
      <c r="BX64" s="52"/>
      <c r="BY64" s="139">
        <f t="shared" si="9"/>
        <v>44684</v>
      </c>
      <c r="BZ64" s="145" t="s">
        <v>137</v>
      </c>
      <c r="CA64" s="52"/>
      <c r="CB64" s="52"/>
      <c r="CC64" s="39"/>
      <c r="CD64" s="40"/>
      <c r="CE64" s="40"/>
      <c r="CF64" s="52"/>
      <c r="CG64" s="52"/>
      <c r="CH64" s="52"/>
      <c r="CI64" s="52"/>
      <c r="CJ64" s="52"/>
      <c r="CK64" s="52"/>
      <c r="CL64" s="52"/>
      <c r="CM64" s="52"/>
      <c r="CN64" s="52"/>
      <c r="CO64" s="52"/>
      <c r="CP64" s="52"/>
      <c r="CQ64" s="52"/>
      <c r="CR64" s="52"/>
      <c r="CS64" s="52"/>
      <c r="CT64" s="52"/>
      <c r="CU64" s="140">
        <f t="shared" si="10"/>
        <v>44684</v>
      </c>
      <c r="CV64" s="117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W64" s="8"/>
      <c r="DX64" s="8"/>
      <c r="DY64" s="8"/>
      <c r="DZ64" s="8"/>
      <c r="EA64" s="8"/>
      <c r="EB64" s="8"/>
      <c r="EC64" s="8"/>
      <c r="ED64" s="8"/>
      <c r="EE64" s="8"/>
      <c r="EF64" s="8"/>
      <c r="EG64" s="8"/>
      <c r="EH64" s="8"/>
      <c r="EI64" s="8"/>
      <c r="EJ64" s="8"/>
      <c r="EK64" s="8"/>
      <c r="EL64" s="8"/>
      <c r="EM64" s="8"/>
      <c r="EN64" s="8"/>
      <c r="EO64" s="8"/>
      <c r="EP64" s="8"/>
      <c r="EQ64" s="8"/>
      <c r="ER64" s="8"/>
      <c r="ES64" s="8"/>
      <c r="ET64" s="8"/>
      <c r="EU64" s="8"/>
      <c r="EV64" s="8"/>
      <c r="EW64" s="8"/>
      <c r="EX64" s="8"/>
      <c r="EY64" s="8"/>
      <c r="EZ64" s="8"/>
      <c r="FA64" s="8"/>
      <c r="FB64" s="8"/>
      <c r="FC64" s="8"/>
      <c r="FD64" s="8"/>
      <c r="FE64" s="8"/>
      <c r="FF64" s="8"/>
      <c r="FG64" s="8"/>
      <c r="FH64" s="8"/>
      <c r="FI64" s="8"/>
      <c r="FJ64" s="8"/>
      <c r="FK64" s="8"/>
      <c r="FL64" s="8"/>
      <c r="FM64" s="8"/>
      <c r="FN64" s="8"/>
      <c r="FO64" s="8"/>
      <c r="FP64" s="8"/>
      <c r="FQ64" s="8"/>
      <c r="FR64" s="8"/>
      <c r="FS64" s="8"/>
      <c r="FT64" s="8"/>
      <c r="FU64" s="8"/>
      <c r="FV64" s="8"/>
      <c r="FW64" s="8"/>
      <c r="FX64" s="8"/>
      <c r="FY64" s="8"/>
      <c r="FZ64" s="8"/>
      <c r="GA64" s="8"/>
      <c r="GB64" s="8"/>
      <c r="GC64" s="8"/>
      <c r="GD64" s="8"/>
      <c r="GE64" s="8"/>
      <c r="GF64" s="8"/>
      <c r="GG64" s="8"/>
      <c r="GH64" s="8"/>
      <c r="GI64" s="8"/>
      <c r="GJ64" s="8"/>
    </row>
    <row r="65" spans="1:192" x14ac:dyDescent="0.25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52"/>
      <c r="AP65" s="52"/>
      <c r="AQ65" s="52"/>
      <c r="AR65" s="52"/>
      <c r="AS65" s="52"/>
      <c r="AT65" s="52"/>
      <c r="AU65" s="52"/>
      <c r="AV65" s="52"/>
      <c r="AW65" s="52"/>
      <c r="AX65" s="52"/>
      <c r="AY65" s="52"/>
      <c r="AZ65" s="52"/>
      <c r="BA65" s="52"/>
      <c r="BB65" s="52"/>
      <c r="BC65" s="52"/>
      <c r="BD65" s="52"/>
      <c r="BE65" s="52"/>
      <c r="BF65" s="52"/>
      <c r="BG65" s="52"/>
      <c r="BH65" s="52"/>
      <c r="BI65" s="52"/>
      <c r="BJ65" s="52"/>
      <c r="BK65" s="52"/>
      <c r="BL65" s="52"/>
      <c r="BM65" s="52"/>
      <c r="BN65" s="52"/>
      <c r="BO65" s="52"/>
      <c r="BP65" s="52"/>
      <c r="BQ65" s="52"/>
      <c r="BR65" s="52"/>
      <c r="BS65" s="52"/>
      <c r="BT65" s="52"/>
      <c r="BU65" s="52"/>
      <c r="BV65" s="52"/>
      <c r="BW65" s="52"/>
      <c r="BX65" s="52"/>
      <c r="BY65" s="139">
        <f t="shared" si="9"/>
        <v>44685</v>
      </c>
      <c r="BZ65" s="145" t="s">
        <v>138</v>
      </c>
      <c r="CA65" s="52"/>
      <c r="CB65" s="52"/>
      <c r="CC65" s="39"/>
      <c r="CD65" s="40"/>
      <c r="CE65" s="40"/>
      <c r="CF65" s="52"/>
      <c r="CG65" s="52"/>
      <c r="CH65" s="52"/>
      <c r="CI65" s="52"/>
      <c r="CJ65" s="52"/>
      <c r="CK65" s="52"/>
      <c r="CL65" s="52"/>
      <c r="CM65" s="52"/>
      <c r="CN65" s="52"/>
      <c r="CO65" s="52"/>
      <c r="CP65" s="52"/>
      <c r="CQ65" s="52"/>
      <c r="CR65" s="52"/>
      <c r="CS65" s="52"/>
      <c r="CT65" s="52"/>
      <c r="CU65" s="140">
        <f t="shared" si="10"/>
        <v>44685</v>
      </c>
      <c r="CV65" s="117"/>
      <c r="CW65" s="8"/>
      <c r="CX65" s="8"/>
      <c r="CY65" s="8"/>
      <c r="CZ65" s="8"/>
      <c r="DA65" s="8"/>
      <c r="DB65" s="8"/>
      <c r="DC65" s="8"/>
      <c r="DD65" s="8"/>
      <c r="DE65" s="8"/>
      <c r="DF65" s="8"/>
      <c r="DG65" s="8"/>
      <c r="DH65" s="8"/>
      <c r="DI65" s="8"/>
      <c r="DJ65" s="8"/>
      <c r="DK65" s="8"/>
      <c r="DL65" s="8"/>
      <c r="DM65" s="8"/>
      <c r="DN65" s="8"/>
      <c r="DO65" s="8"/>
      <c r="DP65" s="8"/>
      <c r="DQ65" s="8"/>
      <c r="DR65" s="8"/>
      <c r="DS65" s="8"/>
      <c r="DT65" s="8"/>
      <c r="DU65" s="8"/>
      <c r="DV65" s="8"/>
      <c r="DW65" s="8"/>
      <c r="DX65" s="8"/>
      <c r="DY65" s="8"/>
      <c r="DZ65" s="8"/>
      <c r="EA65" s="8"/>
      <c r="EB65" s="8"/>
      <c r="EC65" s="8"/>
      <c r="ED65" s="8"/>
      <c r="EE65" s="8"/>
      <c r="EF65" s="8"/>
      <c r="EG65" s="8"/>
      <c r="EH65" s="8"/>
      <c r="EI65" s="8"/>
      <c r="EJ65" s="8"/>
      <c r="EK65" s="8"/>
      <c r="EL65" s="8"/>
      <c r="EM65" s="8"/>
      <c r="EN65" s="8"/>
      <c r="EO65" s="8"/>
      <c r="EP65" s="8"/>
      <c r="EQ65" s="8"/>
      <c r="ER65" s="8"/>
      <c r="ES65" s="8"/>
      <c r="ET65" s="8"/>
      <c r="EU65" s="8"/>
      <c r="EV65" s="8"/>
      <c r="EW65" s="8"/>
      <c r="EX65" s="8"/>
      <c r="EY65" s="8"/>
      <c r="EZ65" s="8"/>
      <c r="FA65" s="8"/>
      <c r="FB65" s="8"/>
      <c r="FC65" s="8"/>
      <c r="FD65" s="8"/>
      <c r="FE65" s="8"/>
      <c r="FF65" s="8"/>
      <c r="FG65" s="8"/>
      <c r="FH65" s="8"/>
      <c r="FI65" s="8"/>
      <c r="FJ65" s="8"/>
      <c r="FK65" s="8"/>
      <c r="FL65" s="8"/>
      <c r="FM65" s="8"/>
      <c r="FN65" s="8"/>
      <c r="FO65" s="8"/>
      <c r="FP65" s="8"/>
      <c r="FQ65" s="8"/>
      <c r="FR65" s="8"/>
      <c r="FS65" s="8"/>
      <c r="FT65" s="8"/>
      <c r="FU65" s="8"/>
      <c r="FV65" s="8"/>
      <c r="FW65" s="8"/>
      <c r="FX65" s="8"/>
      <c r="FY65" s="8"/>
      <c r="FZ65" s="8"/>
      <c r="GA65" s="8"/>
      <c r="GB65" s="8"/>
      <c r="GC65" s="8"/>
      <c r="GD65" s="8"/>
      <c r="GE65" s="8"/>
      <c r="GF65" s="8"/>
      <c r="GG65" s="8"/>
      <c r="GH65" s="8"/>
      <c r="GI65" s="8"/>
      <c r="GJ65" s="8"/>
    </row>
    <row r="66" spans="1:192" x14ac:dyDescent="0.25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  <c r="BK66" s="52"/>
      <c r="BL66" s="52"/>
      <c r="BM66" s="52"/>
      <c r="BN66" s="52"/>
      <c r="BO66" s="52"/>
      <c r="BP66" s="52"/>
      <c r="BQ66" s="52"/>
      <c r="BR66" s="52"/>
      <c r="BS66" s="52"/>
      <c r="BT66" s="52"/>
      <c r="BU66" s="52"/>
      <c r="BV66" s="52"/>
      <c r="BW66" s="52"/>
      <c r="BX66" s="52"/>
      <c r="BY66" s="139">
        <f t="shared" si="9"/>
        <v>44686</v>
      </c>
      <c r="BZ66" s="145" t="s">
        <v>139</v>
      </c>
      <c r="CA66" s="52"/>
      <c r="CB66" s="52"/>
      <c r="CC66" s="39"/>
      <c r="CD66" s="40"/>
      <c r="CE66" s="40"/>
      <c r="CF66" s="52"/>
      <c r="CG66" s="52"/>
      <c r="CH66" s="52"/>
      <c r="CI66" s="52"/>
      <c r="CJ66" s="52"/>
      <c r="CK66" s="52"/>
      <c r="CL66" s="52"/>
      <c r="CM66" s="52"/>
      <c r="CN66" s="52"/>
      <c r="CO66" s="52"/>
      <c r="CP66" s="52"/>
      <c r="CQ66" s="52"/>
      <c r="CR66" s="52"/>
      <c r="CS66" s="52"/>
      <c r="CT66" s="52"/>
      <c r="CU66" s="140">
        <f t="shared" si="10"/>
        <v>44686</v>
      </c>
      <c r="CV66" s="117"/>
      <c r="CW66" s="8"/>
      <c r="CX66" s="8"/>
      <c r="CY66" s="8"/>
      <c r="CZ66" s="8"/>
      <c r="DA66" s="8"/>
      <c r="DB66" s="8"/>
      <c r="DC66" s="8"/>
      <c r="DD66" s="8"/>
      <c r="DE66" s="8"/>
      <c r="DF66" s="8"/>
      <c r="DG66" s="8"/>
      <c r="DH66" s="8"/>
      <c r="DI66" s="8"/>
      <c r="DJ66" s="8"/>
      <c r="DK66" s="8"/>
      <c r="DL66" s="8"/>
      <c r="DM66" s="8"/>
      <c r="DN66" s="8"/>
      <c r="DO66" s="8"/>
      <c r="DP66" s="8"/>
      <c r="DQ66" s="8"/>
      <c r="DR66" s="8"/>
      <c r="DS66" s="8"/>
      <c r="DT66" s="8"/>
      <c r="DU66" s="8"/>
      <c r="DV66" s="8"/>
      <c r="DW66" s="8"/>
      <c r="DX66" s="8"/>
      <c r="DY66" s="8"/>
      <c r="DZ66" s="8"/>
      <c r="EA66" s="8"/>
      <c r="EB66" s="8"/>
      <c r="EC66" s="8"/>
      <c r="ED66" s="8"/>
      <c r="EE66" s="8"/>
      <c r="EF66" s="8"/>
      <c r="EG66" s="8"/>
      <c r="EH66" s="8"/>
      <c r="EI66" s="8"/>
      <c r="EJ66" s="8"/>
      <c r="EK66" s="8"/>
      <c r="EL66" s="8"/>
      <c r="EM66" s="8"/>
      <c r="EN66" s="8"/>
      <c r="EO66" s="8"/>
      <c r="EP66" s="8"/>
      <c r="EQ66" s="8"/>
      <c r="ER66" s="8"/>
      <c r="ES66" s="8"/>
      <c r="ET66" s="8"/>
      <c r="EU66" s="8"/>
      <c r="EV66" s="8"/>
      <c r="EW66" s="8"/>
      <c r="EX66" s="8"/>
      <c r="EY66" s="8"/>
      <c r="EZ66" s="8"/>
      <c r="FA66" s="8"/>
      <c r="FB66" s="8"/>
      <c r="FC66" s="8"/>
      <c r="FD66" s="8"/>
      <c r="FE66" s="8"/>
      <c r="FF66" s="8"/>
      <c r="FG66" s="8"/>
      <c r="FH66" s="8"/>
      <c r="FI66" s="8"/>
      <c r="FJ66" s="8"/>
      <c r="FK66" s="8"/>
      <c r="FL66" s="8"/>
      <c r="FM66" s="8"/>
      <c r="FN66" s="8"/>
      <c r="FO66" s="8"/>
      <c r="FP66" s="8"/>
      <c r="FQ66" s="8"/>
      <c r="FR66" s="8"/>
      <c r="FS66" s="8"/>
      <c r="FT66" s="8"/>
      <c r="FU66" s="8"/>
      <c r="FV66" s="8"/>
      <c r="FW66" s="8"/>
      <c r="FX66" s="8"/>
      <c r="FY66" s="8"/>
      <c r="FZ66" s="8"/>
      <c r="GA66" s="8"/>
      <c r="GB66" s="8"/>
      <c r="GC66" s="8"/>
      <c r="GD66" s="8"/>
      <c r="GE66" s="8"/>
      <c r="GF66" s="8"/>
      <c r="GG66" s="8"/>
      <c r="GH66" s="8"/>
      <c r="GI66" s="8"/>
      <c r="GJ66" s="8"/>
    </row>
    <row r="67" spans="1:192" x14ac:dyDescent="0.25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52"/>
      <c r="AP67" s="52"/>
      <c r="AQ67" s="52"/>
      <c r="AR67" s="52"/>
      <c r="AS67" s="52"/>
      <c r="AT67" s="52"/>
      <c r="AU67" s="52"/>
      <c r="AV67" s="52"/>
      <c r="AW67" s="52"/>
      <c r="AX67" s="52"/>
      <c r="AY67" s="52"/>
      <c r="AZ67" s="52"/>
      <c r="BA67" s="52"/>
      <c r="BB67" s="52"/>
      <c r="BC67" s="52"/>
      <c r="BD67" s="52"/>
      <c r="BE67" s="52"/>
      <c r="BF67" s="52"/>
      <c r="BG67" s="52"/>
      <c r="BH67" s="52"/>
      <c r="BI67" s="52"/>
      <c r="BJ67" s="52"/>
      <c r="BK67" s="52"/>
      <c r="BL67" s="52"/>
      <c r="BM67" s="52"/>
      <c r="BN67" s="52"/>
      <c r="BO67" s="52"/>
      <c r="BP67" s="52"/>
      <c r="BQ67" s="52"/>
      <c r="BR67" s="52"/>
      <c r="BS67" s="52"/>
      <c r="BT67" s="52"/>
      <c r="BU67" s="52"/>
      <c r="BV67" s="52"/>
      <c r="BW67" s="52"/>
      <c r="BX67" s="52"/>
      <c r="BY67" s="139">
        <f t="shared" ref="BY67:BY130" si="53">BY66+1</f>
        <v>44687</v>
      </c>
      <c r="BZ67" s="145" t="s">
        <v>140</v>
      </c>
      <c r="CA67" s="52"/>
      <c r="CB67" s="52"/>
      <c r="CC67" s="39"/>
      <c r="CD67" s="40"/>
      <c r="CE67" s="40"/>
      <c r="CF67" s="52"/>
      <c r="CG67" s="52"/>
      <c r="CH67" s="52"/>
      <c r="CI67" s="52"/>
      <c r="CJ67" s="52"/>
      <c r="CK67" s="52"/>
      <c r="CL67" s="52"/>
      <c r="CM67" s="52"/>
      <c r="CN67" s="52"/>
      <c r="CO67" s="52"/>
      <c r="CP67" s="52"/>
      <c r="CQ67" s="52"/>
      <c r="CR67" s="52"/>
      <c r="CS67" s="52"/>
      <c r="CT67" s="52"/>
      <c r="CU67" s="140">
        <f t="shared" ref="CU67:CU130" si="54">CU66+1</f>
        <v>44687</v>
      </c>
      <c r="CV67" s="117"/>
      <c r="CW67" s="8"/>
      <c r="CX67" s="8"/>
      <c r="CY67" s="8"/>
      <c r="CZ67" s="8"/>
      <c r="DA67" s="8"/>
      <c r="DB67" s="8"/>
      <c r="DC67" s="8"/>
      <c r="DD67" s="8"/>
      <c r="DE67" s="8"/>
      <c r="DF67" s="8"/>
      <c r="DG67" s="8"/>
      <c r="DH67" s="8"/>
      <c r="DI67" s="8"/>
      <c r="DJ67" s="8"/>
      <c r="DK67" s="8"/>
      <c r="DL67" s="8"/>
      <c r="DM67" s="8"/>
      <c r="DN67" s="8"/>
      <c r="DO67" s="8"/>
      <c r="DP67" s="8"/>
      <c r="DQ67" s="8"/>
      <c r="DR67" s="8"/>
      <c r="DS67" s="8"/>
      <c r="DT67" s="8"/>
      <c r="DU67" s="8"/>
      <c r="DV67" s="8"/>
      <c r="DW67" s="8"/>
      <c r="DX67" s="8"/>
      <c r="DY67" s="8"/>
      <c r="DZ67" s="8"/>
      <c r="EA67" s="8"/>
      <c r="EB67" s="8"/>
      <c r="EC67" s="8"/>
      <c r="ED67" s="8"/>
      <c r="EE67" s="8"/>
      <c r="EF67" s="8"/>
      <c r="EG67" s="8"/>
      <c r="EH67" s="8"/>
      <c r="EI67" s="8"/>
      <c r="EJ67" s="8"/>
      <c r="EK67" s="8"/>
      <c r="EL67" s="8"/>
      <c r="EM67" s="8"/>
      <c r="EN67" s="8"/>
      <c r="EO67" s="8"/>
      <c r="EP67" s="8"/>
      <c r="EQ67" s="8"/>
      <c r="ER67" s="8"/>
      <c r="ES67" s="8"/>
      <c r="ET67" s="8"/>
      <c r="EU67" s="8"/>
      <c r="EV67" s="8"/>
      <c r="EW67" s="8"/>
      <c r="EX67" s="8"/>
      <c r="EY67" s="8"/>
      <c r="EZ67" s="8"/>
      <c r="FA67" s="8"/>
      <c r="FB67" s="8"/>
      <c r="FC67" s="8"/>
      <c r="FD67" s="8"/>
      <c r="FE67" s="8"/>
      <c r="FF67" s="8"/>
      <c r="FG67" s="8"/>
      <c r="FH67" s="8"/>
      <c r="FI67" s="8"/>
      <c r="FJ67" s="8"/>
      <c r="FK67" s="8"/>
      <c r="FL67" s="8"/>
      <c r="FM67" s="8"/>
      <c r="FN67" s="8"/>
      <c r="FO67" s="8"/>
      <c r="FP67" s="8"/>
      <c r="FQ67" s="8"/>
      <c r="FR67" s="8"/>
      <c r="FS67" s="8"/>
      <c r="FT67" s="8"/>
      <c r="FU67" s="8"/>
      <c r="FV67" s="8"/>
      <c r="FW67" s="8"/>
      <c r="FX67" s="8"/>
      <c r="FY67" s="8"/>
      <c r="FZ67" s="8"/>
      <c r="GA67" s="8"/>
      <c r="GB67" s="8"/>
      <c r="GC67" s="8"/>
      <c r="GD67" s="8"/>
      <c r="GE67" s="8"/>
      <c r="GF67" s="8"/>
      <c r="GG67" s="8"/>
      <c r="GH67" s="8"/>
      <c r="GI67" s="8"/>
      <c r="GJ67" s="8"/>
    </row>
    <row r="68" spans="1:192" x14ac:dyDescent="0.25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52"/>
      <c r="AP68" s="52"/>
      <c r="AQ68" s="52"/>
      <c r="AR68" s="52"/>
      <c r="AS68" s="52"/>
      <c r="AT68" s="52"/>
      <c r="AU68" s="52"/>
      <c r="AV68" s="52"/>
      <c r="AW68" s="52"/>
      <c r="AX68" s="52"/>
      <c r="AY68" s="52"/>
      <c r="AZ68" s="52"/>
      <c r="BA68" s="52"/>
      <c r="BB68" s="52"/>
      <c r="BC68" s="52"/>
      <c r="BD68" s="52"/>
      <c r="BE68" s="52"/>
      <c r="BF68" s="52"/>
      <c r="BG68" s="52"/>
      <c r="BH68" s="52"/>
      <c r="BI68" s="52"/>
      <c r="BJ68" s="52"/>
      <c r="BK68" s="52"/>
      <c r="BL68" s="52"/>
      <c r="BM68" s="52"/>
      <c r="BN68" s="52"/>
      <c r="BO68" s="52"/>
      <c r="BP68" s="52"/>
      <c r="BQ68" s="52"/>
      <c r="BR68" s="52"/>
      <c r="BS68" s="52"/>
      <c r="BT68" s="52"/>
      <c r="BU68" s="52"/>
      <c r="BV68" s="52"/>
      <c r="BW68" s="52"/>
      <c r="BX68" s="52"/>
      <c r="BY68" s="139">
        <f t="shared" si="53"/>
        <v>44688</v>
      </c>
      <c r="BZ68" s="145" t="s">
        <v>141</v>
      </c>
      <c r="CA68" s="52"/>
      <c r="CB68" s="52"/>
      <c r="CC68" s="39"/>
      <c r="CD68" s="40"/>
      <c r="CE68" s="40"/>
      <c r="CF68" s="52"/>
      <c r="CG68" s="52"/>
      <c r="CH68" s="52"/>
      <c r="CI68" s="52"/>
      <c r="CJ68" s="52"/>
      <c r="CK68" s="52"/>
      <c r="CL68" s="52"/>
      <c r="CM68" s="52"/>
      <c r="CN68" s="52"/>
      <c r="CO68" s="52"/>
      <c r="CP68" s="52"/>
      <c r="CQ68" s="52"/>
      <c r="CR68" s="52"/>
      <c r="CS68" s="52"/>
      <c r="CT68" s="52"/>
      <c r="CU68" s="140">
        <f t="shared" si="54"/>
        <v>44688</v>
      </c>
      <c r="CV68" s="117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8"/>
      <c r="DT68" s="8"/>
      <c r="DU68" s="8"/>
      <c r="DV68" s="8"/>
      <c r="DW68" s="8"/>
      <c r="DX68" s="8"/>
      <c r="DY68" s="8"/>
      <c r="DZ68" s="8"/>
      <c r="EA68" s="8"/>
      <c r="EB68" s="8"/>
      <c r="EC68" s="8"/>
      <c r="ED68" s="8"/>
      <c r="EE68" s="8"/>
      <c r="EF68" s="8"/>
      <c r="EG68" s="8"/>
      <c r="EH68" s="8"/>
      <c r="EI68" s="8"/>
      <c r="EJ68" s="8"/>
      <c r="EK68" s="8"/>
      <c r="EL68" s="8"/>
      <c r="EM68" s="8"/>
      <c r="EN68" s="8"/>
      <c r="EO68" s="8"/>
      <c r="EP68" s="8"/>
      <c r="EQ68" s="8"/>
      <c r="ER68" s="8"/>
      <c r="ES68" s="8"/>
      <c r="ET68" s="8"/>
      <c r="EU68" s="8"/>
      <c r="EV68" s="8"/>
      <c r="EW68" s="8"/>
      <c r="EX68" s="8"/>
      <c r="EY68" s="8"/>
      <c r="EZ68" s="8"/>
      <c r="FA68" s="8"/>
      <c r="FB68" s="8"/>
      <c r="FC68" s="8"/>
      <c r="FD68" s="8"/>
      <c r="FE68" s="8"/>
      <c r="FF68" s="8"/>
      <c r="FG68" s="8"/>
      <c r="FH68" s="8"/>
      <c r="FI68" s="8"/>
      <c r="FJ68" s="8"/>
      <c r="FK68" s="8"/>
      <c r="FL68" s="8"/>
      <c r="FM68" s="8"/>
      <c r="FN68" s="8"/>
      <c r="FO68" s="8"/>
      <c r="FP68" s="8"/>
      <c r="FQ68" s="8"/>
      <c r="FR68" s="8"/>
      <c r="FS68" s="8"/>
      <c r="FT68" s="8"/>
      <c r="FU68" s="8"/>
      <c r="FV68" s="8"/>
      <c r="FW68" s="8"/>
      <c r="FX68" s="8"/>
      <c r="FY68" s="8"/>
      <c r="FZ68" s="8"/>
      <c r="GA68" s="8"/>
      <c r="GB68" s="8"/>
      <c r="GC68" s="8"/>
      <c r="GD68" s="8"/>
      <c r="GE68" s="8"/>
      <c r="GF68" s="8"/>
      <c r="GG68" s="8"/>
      <c r="GH68" s="8"/>
      <c r="GI68" s="8"/>
      <c r="GJ68" s="8"/>
    </row>
    <row r="69" spans="1:192" x14ac:dyDescent="0.25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52"/>
      <c r="AP69" s="52"/>
      <c r="AQ69" s="52"/>
      <c r="AR69" s="52"/>
      <c r="AS69" s="52"/>
      <c r="AT69" s="52"/>
      <c r="AU69" s="52"/>
      <c r="AV69" s="52"/>
      <c r="AW69" s="52"/>
      <c r="AX69" s="52"/>
      <c r="AY69" s="52"/>
      <c r="AZ69" s="52"/>
      <c r="BA69" s="52"/>
      <c r="BB69" s="52"/>
      <c r="BC69" s="52"/>
      <c r="BD69" s="52"/>
      <c r="BE69" s="52"/>
      <c r="BF69" s="52"/>
      <c r="BG69" s="52"/>
      <c r="BH69" s="52"/>
      <c r="BI69" s="52"/>
      <c r="BJ69" s="52"/>
      <c r="BK69" s="52"/>
      <c r="BL69" s="52"/>
      <c r="BM69" s="52"/>
      <c r="BN69" s="52"/>
      <c r="BO69" s="52"/>
      <c r="BP69" s="52"/>
      <c r="BQ69" s="52"/>
      <c r="BR69" s="52"/>
      <c r="BS69" s="52"/>
      <c r="BT69" s="52"/>
      <c r="BU69" s="52"/>
      <c r="BV69" s="52"/>
      <c r="BW69" s="52"/>
      <c r="BX69" s="52"/>
      <c r="BY69" s="139">
        <f t="shared" si="53"/>
        <v>44689</v>
      </c>
      <c r="BZ69" s="145" t="s">
        <v>142</v>
      </c>
      <c r="CA69" s="52"/>
      <c r="CB69" s="52"/>
      <c r="CC69" s="39"/>
      <c r="CD69" s="40"/>
      <c r="CE69" s="40"/>
      <c r="CF69" s="52"/>
      <c r="CG69" s="52"/>
      <c r="CH69" s="52"/>
      <c r="CI69" s="52"/>
      <c r="CJ69" s="52"/>
      <c r="CK69" s="52"/>
      <c r="CL69" s="52"/>
      <c r="CM69" s="52"/>
      <c r="CN69" s="52"/>
      <c r="CO69" s="52"/>
      <c r="CP69" s="52"/>
      <c r="CQ69" s="52"/>
      <c r="CR69" s="52"/>
      <c r="CS69" s="52"/>
      <c r="CT69" s="52"/>
      <c r="CU69" s="140">
        <f t="shared" si="54"/>
        <v>44689</v>
      </c>
      <c r="CV69" s="117"/>
      <c r="CW69" s="8"/>
      <c r="CX69" s="8"/>
      <c r="CY69" s="8"/>
      <c r="CZ69" s="8"/>
      <c r="DA69" s="8"/>
      <c r="DB69" s="8"/>
      <c r="DC69" s="8"/>
      <c r="DD69" s="8"/>
      <c r="DE69" s="8"/>
      <c r="DF69" s="8"/>
      <c r="DG69" s="8"/>
      <c r="DH69" s="8"/>
      <c r="DI69" s="8"/>
      <c r="DJ69" s="8"/>
      <c r="DK69" s="8"/>
      <c r="DL69" s="8"/>
      <c r="DM69" s="8"/>
      <c r="DN69" s="8"/>
      <c r="DO69" s="8"/>
      <c r="DP69" s="8"/>
      <c r="DQ69" s="8"/>
      <c r="DR69" s="8"/>
      <c r="DS69" s="8"/>
      <c r="DT69" s="8"/>
      <c r="DU69" s="8"/>
      <c r="DV69" s="8"/>
      <c r="DW69" s="8"/>
      <c r="DX69" s="8"/>
      <c r="DY69" s="8"/>
      <c r="DZ69" s="8"/>
      <c r="EA69" s="8"/>
      <c r="EB69" s="8"/>
      <c r="EC69" s="8"/>
      <c r="ED69" s="8"/>
      <c r="EE69" s="8"/>
      <c r="EF69" s="8"/>
      <c r="EG69" s="8"/>
      <c r="EH69" s="8"/>
      <c r="EI69" s="8"/>
      <c r="EJ69" s="8"/>
      <c r="EK69" s="8"/>
      <c r="EL69" s="8"/>
      <c r="EM69" s="8"/>
      <c r="EN69" s="8"/>
      <c r="EO69" s="8"/>
      <c r="EP69" s="8"/>
      <c r="EQ69" s="8"/>
      <c r="ER69" s="8"/>
      <c r="ES69" s="8"/>
      <c r="ET69" s="8"/>
      <c r="EU69" s="8"/>
      <c r="EV69" s="8"/>
      <c r="EW69" s="8"/>
      <c r="EX69" s="8"/>
      <c r="EY69" s="8"/>
      <c r="EZ69" s="8"/>
      <c r="FA69" s="8"/>
      <c r="FB69" s="8"/>
      <c r="FC69" s="8"/>
      <c r="FD69" s="8"/>
      <c r="FE69" s="8"/>
      <c r="FF69" s="8"/>
      <c r="FG69" s="8"/>
      <c r="FH69" s="8"/>
      <c r="FI69" s="8"/>
      <c r="FJ69" s="8"/>
      <c r="FK69" s="8"/>
      <c r="FL69" s="8"/>
      <c r="FM69" s="8"/>
      <c r="FN69" s="8"/>
      <c r="FO69" s="8"/>
      <c r="FP69" s="8"/>
      <c r="FQ69" s="8"/>
      <c r="FR69" s="8"/>
      <c r="FS69" s="8"/>
      <c r="FT69" s="8"/>
      <c r="FU69" s="8"/>
      <c r="FV69" s="8"/>
      <c r="FW69" s="8"/>
      <c r="FX69" s="8"/>
      <c r="FY69" s="8"/>
      <c r="FZ69" s="8"/>
      <c r="GA69" s="8"/>
      <c r="GB69" s="8"/>
      <c r="GC69" s="8"/>
      <c r="GD69" s="8"/>
      <c r="GE69" s="8"/>
      <c r="GF69" s="8"/>
      <c r="GG69" s="8"/>
      <c r="GH69" s="8"/>
      <c r="GI69" s="8"/>
      <c r="GJ69" s="8"/>
    </row>
    <row r="70" spans="1:192" x14ac:dyDescent="0.25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52"/>
      <c r="AP70" s="52"/>
      <c r="AQ70" s="52"/>
      <c r="AR70" s="52"/>
      <c r="AS70" s="52"/>
      <c r="AT70" s="52"/>
      <c r="AU70" s="52"/>
      <c r="AV70" s="52"/>
      <c r="AW70" s="52"/>
      <c r="AX70" s="52"/>
      <c r="AY70" s="52"/>
      <c r="AZ70" s="52"/>
      <c r="BA70" s="52"/>
      <c r="BB70" s="52"/>
      <c r="BC70" s="52"/>
      <c r="BD70" s="52"/>
      <c r="BE70" s="52"/>
      <c r="BF70" s="52"/>
      <c r="BG70" s="52"/>
      <c r="BH70" s="52"/>
      <c r="BI70" s="52"/>
      <c r="BJ70" s="52"/>
      <c r="BK70" s="52"/>
      <c r="BL70" s="52"/>
      <c r="BM70" s="52"/>
      <c r="BN70" s="52"/>
      <c r="BO70" s="52"/>
      <c r="BP70" s="52"/>
      <c r="BQ70" s="52"/>
      <c r="BR70" s="52"/>
      <c r="BS70" s="52"/>
      <c r="BT70" s="52"/>
      <c r="BU70" s="52"/>
      <c r="BV70" s="52"/>
      <c r="BW70" s="52"/>
      <c r="BX70" s="52"/>
      <c r="BY70" s="139">
        <f t="shared" si="53"/>
        <v>44690</v>
      </c>
      <c r="BZ70" s="145" t="s">
        <v>143</v>
      </c>
      <c r="CA70" s="52"/>
      <c r="CB70" s="52"/>
      <c r="CC70" s="39"/>
      <c r="CD70" s="40"/>
      <c r="CE70" s="40"/>
      <c r="CF70" s="52"/>
      <c r="CG70" s="52"/>
      <c r="CH70" s="52"/>
      <c r="CI70" s="52"/>
      <c r="CJ70" s="52"/>
      <c r="CK70" s="52"/>
      <c r="CL70" s="52"/>
      <c r="CM70" s="52"/>
      <c r="CN70" s="52"/>
      <c r="CO70" s="52"/>
      <c r="CP70" s="52"/>
      <c r="CQ70" s="52"/>
      <c r="CR70" s="52"/>
      <c r="CS70" s="52"/>
      <c r="CT70" s="52"/>
      <c r="CU70" s="140">
        <f t="shared" si="54"/>
        <v>44690</v>
      </c>
      <c r="CV70" s="117"/>
      <c r="CW70" s="8"/>
      <c r="CX70" s="8"/>
      <c r="CY70" s="8"/>
      <c r="CZ70" s="8"/>
      <c r="DA70" s="8"/>
      <c r="DB70" s="8"/>
      <c r="DC70" s="8"/>
      <c r="DD70" s="8"/>
      <c r="DE70" s="8"/>
      <c r="DF70" s="8"/>
      <c r="DG70" s="8"/>
      <c r="DH70" s="8"/>
      <c r="DI70" s="8"/>
      <c r="DJ70" s="8"/>
      <c r="DK70" s="8"/>
      <c r="DL70" s="8"/>
      <c r="DM70" s="8"/>
      <c r="DN70" s="8"/>
      <c r="DO70" s="8"/>
      <c r="DP70" s="8"/>
      <c r="DQ70" s="8"/>
      <c r="DR70" s="8"/>
      <c r="DS70" s="8"/>
      <c r="DT70" s="8"/>
      <c r="DU70" s="8"/>
      <c r="DV70" s="8"/>
      <c r="DW70" s="8"/>
      <c r="DX70" s="8"/>
      <c r="DY70" s="8"/>
      <c r="DZ70" s="8"/>
      <c r="EA70" s="8"/>
      <c r="EB70" s="8"/>
      <c r="EC70" s="8"/>
      <c r="ED70" s="8"/>
      <c r="EE70" s="8"/>
      <c r="EF70" s="8"/>
      <c r="EG70" s="8"/>
      <c r="EH70" s="8"/>
      <c r="EI70" s="8"/>
      <c r="EJ70" s="8"/>
      <c r="EK70" s="8"/>
      <c r="EL70" s="8"/>
      <c r="EM70" s="8"/>
      <c r="EN70" s="8"/>
      <c r="EO70" s="8"/>
      <c r="EP70" s="8"/>
      <c r="EQ70" s="8"/>
      <c r="ER70" s="8"/>
      <c r="ES70" s="8"/>
      <c r="ET70" s="8"/>
      <c r="EU70" s="8"/>
      <c r="EV70" s="8"/>
      <c r="EW70" s="8"/>
      <c r="EX70" s="8"/>
      <c r="EY70" s="8"/>
      <c r="EZ70" s="8"/>
      <c r="FA70" s="8"/>
      <c r="FB70" s="8"/>
      <c r="FC70" s="8"/>
      <c r="FD70" s="8"/>
      <c r="FE70" s="8"/>
      <c r="FF70" s="8"/>
      <c r="FG70" s="8"/>
      <c r="FH70" s="8"/>
      <c r="FI70" s="8"/>
      <c r="FJ70" s="8"/>
      <c r="FK70" s="8"/>
      <c r="FL70" s="8"/>
      <c r="FM70" s="8"/>
      <c r="FN70" s="8"/>
      <c r="FO70" s="8"/>
      <c r="FP70" s="8"/>
      <c r="FQ70" s="8"/>
      <c r="FR70" s="8"/>
      <c r="FS70" s="8"/>
      <c r="FT70" s="8"/>
      <c r="FU70" s="8"/>
      <c r="FV70" s="8"/>
      <c r="FW70" s="8"/>
      <c r="FX70" s="8"/>
      <c r="FY70" s="8"/>
      <c r="FZ70" s="8"/>
      <c r="GA70" s="8"/>
      <c r="GB70" s="8"/>
      <c r="GC70" s="8"/>
      <c r="GD70" s="8"/>
      <c r="GE70" s="8"/>
      <c r="GF70" s="8"/>
      <c r="GG70" s="8"/>
      <c r="GH70" s="8"/>
      <c r="GI70" s="8"/>
      <c r="GJ70" s="8"/>
    </row>
    <row r="71" spans="1:192" x14ac:dyDescent="0.25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52"/>
      <c r="AP71" s="52"/>
      <c r="AQ71" s="52"/>
      <c r="AR71" s="52"/>
      <c r="AS71" s="52"/>
      <c r="AT71" s="52"/>
      <c r="AU71" s="52"/>
      <c r="AV71" s="52"/>
      <c r="AW71" s="52"/>
      <c r="AX71" s="52"/>
      <c r="AY71" s="52"/>
      <c r="AZ71" s="52"/>
      <c r="BA71" s="52"/>
      <c r="BB71" s="52"/>
      <c r="BC71" s="52"/>
      <c r="BD71" s="52"/>
      <c r="BE71" s="52"/>
      <c r="BF71" s="52"/>
      <c r="BG71" s="52"/>
      <c r="BH71" s="52"/>
      <c r="BI71" s="52"/>
      <c r="BJ71" s="52"/>
      <c r="BK71" s="52"/>
      <c r="BL71" s="52"/>
      <c r="BM71" s="52"/>
      <c r="BN71" s="52"/>
      <c r="BO71" s="52"/>
      <c r="BP71" s="52"/>
      <c r="BQ71" s="52"/>
      <c r="BR71" s="52"/>
      <c r="BS71" s="52"/>
      <c r="BT71" s="52"/>
      <c r="BU71" s="52"/>
      <c r="BV71" s="52"/>
      <c r="BW71" s="52"/>
      <c r="BX71" s="52"/>
      <c r="BY71" s="139">
        <f t="shared" si="53"/>
        <v>44691</v>
      </c>
      <c r="BZ71" s="145" t="s">
        <v>144</v>
      </c>
      <c r="CA71" s="52"/>
      <c r="CB71" s="52"/>
      <c r="CC71" s="39"/>
      <c r="CD71" s="40"/>
      <c r="CE71" s="40"/>
      <c r="CF71" s="52"/>
      <c r="CG71" s="52"/>
      <c r="CH71" s="52"/>
      <c r="CI71" s="52"/>
      <c r="CJ71" s="52"/>
      <c r="CK71" s="52"/>
      <c r="CL71" s="52"/>
      <c r="CM71" s="52"/>
      <c r="CN71" s="52"/>
      <c r="CO71" s="52"/>
      <c r="CP71" s="52"/>
      <c r="CQ71" s="52"/>
      <c r="CR71" s="52"/>
      <c r="CS71" s="52"/>
      <c r="CT71" s="52"/>
      <c r="CU71" s="140">
        <f t="shared" si="54"/>
        <v>44691</v>
      </c>
      <c r="CV71" s="117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8"/>
      <c r="DJ71" s="8"/>
      <c r="DK71" s="8"/>
      <c r="DL71" s="8"/>
      <c r="DM71" s="8"/>
      <c r="DN71" s="8"/>
      <c r="DO71" s="8"/>
      <c r="DP71" s="8"/>
      <c r="DQ71" s="8"/>
      <c r="DR71" s="8"/>
      <c r="DS71" s="8"/>
      <c r="DT71" s="8"/>
      <c r="DU71" s="8"/>
      <c r="DV71" s="8"/>
      <c r="DW71" s="8"/>
      <c r="DX71" s="8"/>
      <c r="DY71" s="8"/>
      <c r="DZ71" s="8"/>
      <c r="EA71" s="8"/>
      <c r="EB71" s="8"/>
      <c r="EC71" s="8"/>
      <c r="ED71" s="8"/>
      <c r="EE71" s="8"/>
      <c r="EF71" s="8"/>
      <c r="EG71" s="8"/>
      <c r="EH71" s="8"/>
      <c r="EI71" s="8"/>
      <c r="EJ71" s="8"/>
      <c r="EK71" s="8"/>
      <c r="EL71" s="8"/>
      <c r="EM71" s="8"/>
      <c r="EN71" s="8"/>
      <c r="EO71" s="8"/>
      <c r="EP71" s="8"/>
      <c r="EQ71" s="8"/>
      <c r="ER71" s="8"/>
      <c r="ES71" s="8"/>
      <c r="ET71" s="8"/>
      <c r="EU71" s="8"/>
      <c r="EV71" s="8"/>
      <c r="EW71" s="8"/>
      <c r="EX71" s="8"/>
      <c r="EY71" s="8"/>
      <c r="EZ71" s="8"/>
      <c r="FA71" s="8"/>
      <c r="FB71" s="8"/>
      <c r="FC71" s="8"/>
      <c r="FD71" s="8"/>
      <c r="FE71" s="8"/>
      <c r="FF71" s="8"/>
      <c r="FG71" s="8"/>
      <c r="FH71" s="8"/>
      <c r="FI71" s="8"/>
      <c r="FJ71" s="8"/>
      <c r="FK71" s="8"/>
      <c r="FL71" s="8"/>
      <c r="FM71" s="8"/>
      <c r="FN71" s="8"/>
      <c r="FO71" s="8"/>
      <c r="FP71" s="8"/>
      <c r="FQ71" s="8"/>
      <c r="FR71" s="8"/>
      <c r="FS71" s="8"/>
      <c r="FT71" s="8"/>
      <c r="FU71" s="8"/>
      <c r="FV71" s="8"/>
      <c r="FW71" s="8"/>
      <c r="FX71" s="8"/>
      <c r="FY71" s="8"/>
      <c r="FZ71" s="8"/>
      <c r="GA71" s="8"/>
      <c r="GB71" s="8"/>
      <c r="GC71" s="8"/>
      <c r="GD71" s="8"/>
      <c r="GE71" s="8"/>
      <c r="GF71" s="8"/>
      <c r="GG71" s="8"/>
      <c r="GH71" s="8"/>
      <c r="GI71" s="8"/>
      <c r="GJ71" s="8"/>
    </row>
    <row r="72" spans="1:192" x14ac:dyDescent="0.25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52"/>
      <c r="AP72" s="52"/>
      <c r="AQ72" s="52"/>
      <c r="AR72" s="52"/>
      <c r="AS72" s="52"/>
      <c r="AT72" s="52"/>
      <c r="AU72" s="52"/>
      <c r="AV72" s="52"/>
      <c r="AW72" s="52"/>
      <c r="AX72" s="52"/>
      <c r="AY72" s="52"/>
      <c r="AZ72" s="52"/>
      <c r="BA72" s="52"/>
      <c r="BB72" s="52"/>
      <c r="BC72" s="52"/>
      <c r="BD72" s="52"/>
      <c r="BE72" s="52"/>
      <c r="BF72" s="52"/>
      <c r="BG72" s="52"/>
      <c r="BH72" s="52"/>
      <c r="BI72" s="52"/>
      <c r="BJ72" s="52"/>
      <c r="BK72" s="52"/>
      <c r="BL72" s="52"/>
      <c r="BM72" s="52"/>
      <c r="BN72" s="52"/>
      <c r="BO72" s="52"/>
      <c r="BP72" s="52"/>
      <c r="BQ72" s="52"/>
      <c r="BR72" s="52"/>
      <c r="BS72" s="52"/>
      <c r="BT72" s="52"/>
      <c r="BU72" s="52"/>
      <c r="BV72" s="52"/>
      <c r="BW72" s="52"/>
      <c r="BX72" s="52"/>
      <c r="BY72" s="139">
        <f t="shared" si="53"/>
        <v>44692</v>
      </c>
      <c r="BZ72" s="145" t="s">
        <v>145</v>
      </c>
      <c r="CA72" s="52"/>
      <c r="CB72" s="52"/>
      <c r="CC72" s="39"/>
      <c r="CD72" s="40"/>
      <c r="CE72" s="40"/>
      <c r="CF72" s="52"/>
      <c r="CG72" s="52"/>
      <c r="CH72" s="52"/>
      <c r="CI72" s="52"/>
      <c r="CJ72" s="52"/>
      <c r="CK72" s="52"/>
      <c r="CL72" s="52"/>
      <c r="CM72" s="52"/>
      <c r="CN72" s="52"/>
      <c r="CO72" s="52"/>
      <c r="CP72" s="52"/>
      <c r="CQ72" s="52"/>
      <c r="CR72" s="52"/>
      <c r="CS72" s="52"/>
      <c r="CT72" s="52"/>
      <c r="CU72" s="140">
        <f t="shared" si="54"/>
        <v>44692</v>
      </c>
      <c r="CV72" s="117"/>
      <c r="CW72" s="8"/>
      <c r="CX72" s="8"/>
      <c r="CY72" s="8"/>
      <c r="CZ72" s="8"/>
      <c r="DA72" s="8"/>
      <c r="DB72" s="8"/>
      <c r="DC72" s="8"/>
      <c r="DD72" s="8"/>
      <c r="DE72" s="8"/>
      <c r="DF72" s="8"/>
      <c r="DG72" s="8"/>
      <c r="DH72" s="8"/>
      <c r="DI72" s="8"/>
      <c r="DJ72" s="8"/>
      <c r="DK72" s="8"/>
      <c r="DL72" s="8"/>
      <c r="DM72" s="8"/>
      <c r="DN72" s="8"/>
      <c r="DO72" s="8"/>
      <c r="DP72" s="8"/>
      <c r="DQ72" s="8"/>
      <c r="DR72" s="8"/>
      <c r="DS72" s="8"/>
      <c r="DT72" s="8"/>
      <c r="DU72" s="8"/>
      <c r="DV72" s="8"/>
      <c r="DW72" s="8"/>
      <c r="DX72" s="8"/>
      <c r="DY72" s="8"/>
      <c r="DZ72" s="8"/>
      <c r="EA72" s="8"/>
      <c r="EB72" s="8"/>
      <c r="EC72" s="8"/>
      <c r="ED72" s="8"/>
      <c r="EE72" s="8"/>
      <c r="EF72" s="8"/>
      <c r="EG72" s="8"/>
      <c r="EH72" s="8"/>
      <c r="EI72" s="8"/>
      <c r="EJ72" s="8"/>
      <c r="EK72" s="8"/>
      <c r="EL72" s="8"/>
      <c r="EM72" s="8"/>
      <c r="EN72" s="8"/>
      <c r="EO72" s="8"/>
      <c r="EP72" s="8"/>
      <c r="EQ72" s="8"/>
      <c r="ER72" s="8"/>
      <c r="ES72" s="8"/>
      <c r="ET72" s="8"/>
      <c r="EU72" s="8"/>
      <c r="EV72" s="8"/>
      <c r="EW72" s="8"/>
      <c r="EX72" s="8"/>
      <c r="EY72" s="8"/>
      <c r="EZ72" s="8"/>
      <c r="FA72" s="8"/>
      <c r="FB72" s="8"/>
      <c r="FC72" s="8"/>
      <c r="FD72" s="8"/>
      <c r="FE72" s="8"/>
      <c r="FF72" s="8"/>
      <c r="FG72" s="8"/>
      <c r="FH72" s="8"/>
      <c r="FI72" s="8"/>
      <c r="FJ72" s="8"/>
      <c r="FK72" s="8"/>
      <c r="FL72" s="8"/>
      <c r="FM72" s="8"/>
      <c r="FN72" s="8"/>
      <c r="FO72" s="8"/>
      <c r="FP72" s="8"/>
      <c r="FQ72" s="8"/>
      <c r="FR72" s="8"/>
      <c r="FS72" s="8"/>
      <c r="FT72" s="8"/>
      <c r="FU72" s="8"/>
      <c r="FV72" s="8"/>
      <c r="FW72" s="8"/>
      <c r="FX72" s="8"/>
      <c r="FY72" s="8"/>
      <c r="FZ72" s="8"/>
      <c r="GA72" s="8"/>
      <c r="GB72" s="8"/>
      <c r="GC72" s="8"/>
      <c r="GD72" s="8"/>
      <c r="GE72" s="8"/>
      <c r="GF72" s="8"/>
      <c r="GG72" s="8"/>
      <c r="GH72" s="8"/>
      <c r="GI72" s="8"/>
      <c r="GJ72" s="8"/>
    </row>
    <row r="73" spans="1:192" x14ac:dyDescent="0.25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52"/>
      <c r="AP73" s="52"/>
      <c r="AQ73" s="52"/>
      <c r="AR73" s="52"/>
      <c r="AS73" s="52"/>
      <c r="AT73" s="52"/>
      <c r="AU73" s="52"/>
      <c r="AV73" s="52"/>
      <c r="AW73" s="52"/>
      <c r="AX73" s="52"/>
      <c r="AY73" s="52"/>
      <c r="AZ73" s="52"/>
      <c r="BA73" s="52"/>
      <c r="BB73" s="52"/>
      <c r="BC73" s="52"/>
      <c r="BD73" s="52"/>
      <c r="BE73" s="52"/>
      <c r="BF73" s="52"/>
      <c r="BG73" s="52"/>
      <c r="BH73" s="52"/>
      <c r="BI73" s="52"/>
      <c r="BJ73" s="52"/>
      <c r="BK73" s="52"/>
      <c r="BL73" s="52"/>
      <c r="BM73" s="52"/>
      <c r="BN73" s="52"/>
      <c r="BO73" s="52"/>
      <c r="BP73" s="52"/>
      <c r="BQ73" s="52"/>
      <c r="BR73" s="52"/>
      <c r="BS73" s="52"/>
      <c r="BT73" s="52"/>
      <c r="BU73" s="52"/>
      <c r="BV73" s="52"/>
      <c r="BW73" s="52"/>
      <c r="BX73" s="52"/>
      <c r="BY73" s="139">
        <f t="shared" si="53"/>
        <v>44693</v>
      </c>
      <c r="BZ73" s="145" t="s">
        <v>146</v>
      </c>
      <c r="CA73" s="52"/>
      <c r="CB73" s="52"/>
      <c r="CC73" s="39"/>
      <c r="CD73" s="40"/>
      <c r="CE73" s="40"/>
      <c r="CF73" s="52"/>
      <c r="CG73" s="52"/>
      <c r="CH73" s="52"/>
      <c r="CI73" s="52"/>
      <c r="CJ73" s="52"/>
      <c r="CK73" s="52"/>
      <c r="CL73" s="52"/>
      <c r="CM73" s="52"/>
      <c r="CN73" s="52"/>
      <c r="CO73" s="52"/>
      <c r="CP73" s="52"/>
      <c r="CQ73" s="52"/>
      <c r="CR73" s="52"/>
      <c r="CS73" s="52"/>
      <c r="CT73" s="52"/>
      <c r="CU73" s="140">
        <f t="shared" si="54"/>
        <v>44693</v>
      </c>
      <c r="CV73" s="117"/>
      <c r="CW73" s="8"/>
      <c r="CX73" s="8"/>
      <c r="CY73" s="8"/>
      <c r="CZ73" s="8"/>
      <c r="DA73" s="8"/>
      <c r="DB73" s="8"/>
      <c r="DC73" s="8"/>
      <c r="DD73" s="8"/>
      <c r="DE73" s="8"/>
      <c r="DF73" s="8"/>
      <c r="DG73" s="8"/>
      <c r="DH73" s="8"/>
      <c r="DI73" s="8"/>
      <c r="DJ73" s="8"/>
      <c r="DK73" s="8"/>
      <c r="DL73" s="8"/>
      <c r="DM73" s="8"/>
      <c r="DN73" s="8"/>
      <c r="DO73" s="8"/>
      <c r="DP73" s="8"/>
      <c r="DQ73" s="8"/>
      <c r="DR73" s="8"/>
      <c r="DS73" s="8"/>
      <c r="DT73" s="8"/>
      <c r="DU73" s="8"/>
      <c r="DV73" s="8"/>
      <c r="DW73" s="8"/>
      <c r="DX73" s="8"/>
      <c r="DY73" s="8"/>
      <c r="DZ73" s="8"/>
      <c r="EA73" s="8"/>
      <c r="EB73" s="8"/>
      <c r="EC73" s="8"/>
      <c r="ED73" s="8"/>
      <c r="EE73" s="8"/>
      <c r="EF73" s="8"/>
      <c r="EG73" s="8"/>
      <c r="EH73" s="8"/>
      <c r="EI73" s="8"/>
      <c r="EJ73" s="8"/>
      <c r="EK73" s="8"/>
      <c r="EL73" s="8"/>
      <c r="EM73" s="8"/>
      <c r="EN73" s="8"/>
      <c r="EO73" s="8"/>
      <c r="EP73" s="8"/>
      <c r="EQ73" s="8"/>
      <c r="ER73" s="8"/>
      <c r="ES73" s="8"/>
      <c r="ET73" s="8"/>
      <c r="EU73" s="8"/>
      <c r="EV73" s="8"/>
      <c r="EW73" s="8"/>
      <c r="EX73" s="8"/>
      <c r="EY73" s="8"/>
      <c r="EZ73" s="8"/>
      <c r="FA73" s="8"/>
      <c r="FB73" s="8"/>
      <c r="FC73" s="8"/>
      <c r="FD73" s="8"/>
      <c r="FE73" s="8"/>
      <c r="FF73" s="8"/>
      <c r="FG73" s="8"/>
      <c r="FH73" s="8"/>
      <c r="FI73" s="8"/>
      <c r="FJ73" s="8"/>
      <c r="FK73" s="8"/>
      <c r="FL73" s="8"/>
      <c r="FM73" s="8"/>
      <c r="FN73" s="8"/>
      <c r="FO73" s="8"/>
      <c r="FP73" s="8"/>
      <c r="FQ73" s="8"/>
      <c r="FR73" s="8"/>
      <c r="FS73" s="8"/>
      <c r="FT73" s="8"/>
      <c r="FU73" s="8"/>
      <c r="FV73" s="8"/>
      <c r="FW73" s="8"/>
      <c r="FX73" s="8"/>
      <c r="FY73" s="8"/>
      <c r="FZ73" s="8"/>
      <c r="GA73" s="8"/>
      <c r="GB73" s="8"/>
      <c r="GC73" s="8"/>
      <c r="GD73" s="8"/>
      <c r="GE73" s="8"/>
      <c r="GF73" s="8"/>
      <c r="GG73" s="8"/>
      <c r="GH73" s="8"/>
      <c r="GI73" s="8"/>
      <c r="GJ73" s="8"/>
    </row>
    <row r="74" spans="1:192" x14ac:dyDescent="0.25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52"/>
      <c r="AP74" s="52"/>
      <c r="AQ74" s="52"/>
      <c r="AR74" s="52"/>
      <c r="AS74" s="52"/>
      <c r="AT74" s="52"/>
      <c r="AU74" s="52"/>
      <c r="AV74" s="52"/>
      <c r="AW74" s="52"/>
      <c r="AX74" s="52"/>
      <c r="AY74" s="52"/>
      <c r="AZ74" s="52"/>
      <c r="BA74" s="52"/>
      <c r="BB74" s="52"/>
      <c r="BC74" s="52"/>
      <c r="BD74" s="52"/>
      <c r="BE74" s="52"/>
      <c r="BF74" s="52"/>
      <c r="BG74" s="52"/>
      <c r="BH74" s="52"/>
      <c r="BI74" s="52"/>
      <c r="BJ74" s="52"/>
      <c r="BK74" s="52"/>
      <c r="BL74" s="52"/>
      <c r="BM74" s="52"/>
      <c r="BN74" s="52"/>
      <c r="BO74" s="52"/>
      <c r="BP74" s="52"/>
      <c r="BQ74" s="52"/>
      <c r="BR74" s="52"/>
      <c r="BS74" s="52"/>
      <c r="BT74" s="52"/>
      <c r="BU74" s="52"/>
      <c r="BV74" s="52"/>
      <c r="BW74" s="52"/>
      <c r="BX74" s="52"/>
      <c r="BY74" s="139">
        <f t="shared" si="53"/>
        <v>44694</v>
      </c>
      <c r="BZ74" s="145" t="s">
        <v>147</v>
      </c>
      <c r="CA74" s="52"/>
      <c r="CB74" s="52"/>
      <c r="CC74" s="39"/>
      <c r="CD74" s="40"/>
      <c r="CE74" s="40"/>
      <c r="CF74" s="52"/>
      <c r="CG74" s="52"/>
      <c r="CH74" s="52"/>
      <c r="CI74" s="52"/>
      <c r="CJ74" s="52"/>
      <c r="CK74" s="52"/>
      <c r="CL74" s="52"/>
      <c r="CM74" s="52"/>
      <c r="CN74" s="52"/>
      <c r="CO74" s="52"/>
      <c r="CP74" s="52"/>
      <c r="CQ74" s="52"/>
      <c r="CR74" s="52"/>
      <c r="CS74" s="52"/>
      <c r="CT74" s="52"/>
      <c r="CU74" s="140">
        <f t="shared" si="54"/>
        <v>44694</v>
      </c>
      <c r="CV74" s="117"/>
      <c r="CW74" s="8"/>
      <c r="CX74" s="8"/>
      <c r="CY74" s="8"/>
      <c r="CZ74" s="8"/>
      <c r="DA74" s="8"/>
      <c r="DB74" s="8"/>
      <c r="DC74" s="8"/>
      <c r="DD74" s="8"/>
      <c r="DE74" s="8"/>
      <c r="DF74" s="8"/>
      <c r="DG74" s="8"/>
      <c r="DH74" s="8"/>
      <c r="DI74" s="8"/>
      <c r="DJ74" s="8"/>
      <c r="DK74" s="8"/>
      <c r="DL74" s="8"/>
      <c r="DM74" s="8"/>
      <c r="DN74" s="8"/>
      <c r="DO74" s="8"/>
      <c r="DP74" s="8"/>
      <c r="DQ74" s="8"/>
      <c r="DR74" s="8"/>
      <c r="DS74" s="8"/>
      <c r="DT74" s="8"/>
      <c r="DU74" s="8"/>
      <c r="DV74" s="8"/>
      <c r="DW74" s="8"/>
      <c r="DX74" s="8"/>
      <c r="DY74" s="8"/>
      <c r="DZ74" s="8"/>
      <c r="EA74" s="8"/>
      <c r="EB74" s="8"/>
      <c r="EC74" s="8"/>
      <c r="ED74" s="8"/>
      <c r="EE74" s="8"/>
      <c r="EF74" s="8"/>
      <c r="EG74" s="8"/>
      <c r="EH74" s="8"/>
      <c r="EI74" s="8"/>
      <c r="EJ74" s="8"/>
      <c r="EK74" s="8"/>
      <c r="EL74" s="8"/>
      <c r="EM74" s="8"/>
      <c r="EN74" s="8"/>
      <c r="EO74" s="8"/>
      <c r="EP74" s="8"/>
      <c r="EQ74" s="8"/>
      <c r="ER74" s="8"/>
      <c r="ES74" s="8"/>
      <c r="ET74" s="8"/>
      <c r="EU74" s="8"/>
      <c r="EV74" s="8"/>
      <c r="EW74" s="8"/>
      <c r="EX74" s="8"/>
      <c r="EY74" s="8"/>
      <c r="EZ74" s="8"/>
      <c r="FA74" s="8"/>
      <c r="FB74" s="8"/>
      <c r="FC74" s="8"/>
      <c r="FD74" s="8"/>
      <c r="FE74" s="8"/>
      <c r="FF74" s="8"/>
      <c r="FG74" s="8"/>
      <c r="FH74" s="8"/>
      <c r="FI74" s="8"/>
      <c r="FJ74" s="8"/>
      <c r="FK74" s="8"/>
      <c r="FL74" s="8"/>
      <c r="FM74" s="8"/>
      <c r="FN74" s="8"/>
      <c r="FO74" s="8"/>
      <c r="FP74" s="8"/>
      <c r="FQ74" s="8"/>
      <c r="FR74" s="8"/>
      <c r="FS74" s="8"/>
      <c r="FT74" s="8"/>
      <c r="FU74" s="8"/>
      <c r="FV74" s="8"/>
      <c r="FW74" s="8"/>
      <c r="FX74" s="8"/>
      <c r="FY74" s="8"/>
      <c r="FZ74" s="8"/>
      <c r="GA74" s="8"/>
      <c r="GB74" s="8"/>
      <c r="GC74" s="8"/>
      <c r="GD74" s="8"/>
      <c r="GE74" s="8"/>
      <c r="GF74" s="8"/>
      <c r="GG74" s="8"/>
      <c r="GH74" s="8"/>
      <c r="GI74" s="8"/>
      <c r="GJ74" s="8"/>
    </row>
    <row r="75" spans="1:192" x14ac:dyDescent="0.25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52"/>
      <c r="AP75" s="52"/>
      <c r="AQ75" s="52"/>
      <c r="AR75" s="52"/>
      <c r="AS75" s="52"/>
      <c r="AT75" s="52"/>
      <c r="AU75" s="52"/>
      <c r="AV75" s="52"/>
      <c r="AW75" s="52"/>
      <c r="AX75" s="52"/>
      <c r="AY75" s="52"/>
      <c r="AZ75" s="52"/>
      <c r="BA75" s="52"/>
      <c r="BB75" s="52"/>
      <c r="BC75" s="52"/>
      <c r="BD75" s="52"/>
      <c r="BE75" s="52"/>
      <c r="BF75" s="52"/>
      <c r="BG75" s="52"/>
      <c r="BH75" s="52"/>
      <c r="BI75" s="52"/>
      <c r="BJ75" s="52"/>
      <c r="BK75" s="52"/>
      <c r="BL75" s="52"/>
      <c r="BM75" s="52"/>
      <c r="BN75" s="52"/>
      <c r="BO75" s="52"/>
      <c r="BP75" s="52"/>
      <c r="BQ75" s="52"/>
      <c r="BR75" s="52"/>
      <c r="BS75" s="52"/>
      <c r="BT75" s="52"/>
      <c r="BU75" s="52"/>
      <c r="BV75" s="52"/>
      <c r="BW75" s="52"/>
      <c r="BX75" s="52"/>
      <c r="BY75" s="139">
        <f t="shared" si="53"/>
        <v>44695</v>
      </c>
      <c r="BZ75" s="145" t="s">
        <v>148</v>
      </c>
      <c r="CA75" s="52"/>
      <c r="CB75" s="52"/>
      <c r="CC75" s="39"/>
      <c r="CD75" s="40"/>
      <c r="CE75" s="40"/>
      <c r="CF75" s="52"/>
      <c r="CG75" s="52"/>
      <c r="CH75" s="52"/>
      <c r="CI75" s="52"/>
      <c r="CJ75" s="52"/>
      <c r="CK75" s="52"/>
      <c r="CL75" s="52"/>
      <c r="CM75" s="52"/>
      <c r="CN75" s="52"/>
      <c r="CO75" s="52"/>
      <c r="CP75" s="52"/>
      <c r="CQ75" s="52"/>
      <c r="CR75" s="52"/>
      <c r="CS75" s="52"/>
      <c r="CT75" s="52"/>
      <c r="CU75" s="140">
        <f t="shared" si="54"/>
        <v>44695</v>
      </c>
      <c r="CV75" s="117"/>
      <c r="CW75" s="8"/>
      <c r="CX75" s="8"/>
      <c r="CY75" s="8"/>
      <c r="CZ75" s="8"/>
      <c r="DA75" s="8"/>
      <c r="DB75" s="8"/>
      <c r="DC75" s="8"/>
      <c r="DD75" s="8"/>
      <c r="DE75" s="8"/>
      <c r="DF75" s="8"/>
      <c r="DG75" s="8"/>
      <c r="DH75" s="8"/>
      <c r="DI75" s="8"/>
      <c r="DJ75" s="8"/>
      <c r="DK75" s="8"/>
      <c r="DL75" s="8"/>
      <c r="DM75" s="8"/>
      <c r="DN75" s="8"/>
      <c r="DO75" s="8"/>
      <c r="DP75" s="8"/>
      <c r="DQ75" s="8"/>
      <c r="DR75" s="8"/>
      <c r="DS75" s="8"/>
      <c r="DT75" s="8"/>
      <c r="DU75" s="8"/>
      <c r="DV75" s="8"/>
      <c r="DW75" s="8"/>
      <c r="DX75" s="8"/>
      <c r="DY75" s="8"/>
      <c r="DZ75" s="8"/>
      <c r="EA75" s="8"/>
      <c r="EB75" s="8"/>
      <c r="EC75" s="8"/>
      <c r="ED75" s="8"/>
      <c r="EE75" s="8"/>
      <c r="EF75" s="8"/>
      <c r="EG75" s="8"/>
      <c r="EH75" s="8"/>
      <c r="EI75" s="8"/>
      <c r="EJ75" s="8"/>
      <c r="EK75" s="8"/>
      <c r="EL75" s="8"/>
      <c r="EM75" s="8"/>
      <c r="EN75" s="8"/>
      <c r="EO75" s="8"/>
      <c r="EP75" s="8"/>
      <c r="EQ75" s="8"/>
      <c r="ER75" s="8"/>
      <c r="ES75" s="8"/>
      <c r="ET75" s="8"/>
      <c r="EU75" s="8"/>
      <c r="EV75" s="8"/>
      <c r="EW75" s="8"/>
      <c r="EX75" s="8"/>
      <c r="EY75" s="8"/>
      <c r="EZ75" s="8"/>
      <c r="FA75" s="8"/>
      <c r="FB75" s="8"/>
      <c r="FC75" s="8"/>
      <c r="FD75" s="8"/>
      <c r="FE75" s="8"/>
      <c r="FF75" s="8"/>
      <c r="FG75" s="8"/>
      <c r="FH75" s="8"/>
      <c r="FI75" s="8"/>
      <c r="FJ75" s="8"/>
      <c r="FK75" s="8"/>
      <c r="FL75" s="8"/>
      <c r="FM75" s="8"/>
      <c r="FN75" s="8"/>
      <c r="FO75" s="8"/>
      <c r="FP75" s="8"/>
      <c r="FQ75" s="8"/>
      <c r="FR75" s="8"/>
      <c r="FS75" s="8"/>
      <c r="FT75" s="8"/>
      <c r="FU75" s="8"/>
      <c r="FV75" s="8"/>
      <c r="FW75" s="8"/>
      <c r="FX75" s="8"/>
      <c r="FY75" s="8"/>
      <c r="FZ75" s="8"/>
      <c r="GA75" s="8"/>
      <c r="GB75" s="8"/>
      <c r="GC75" s="8"/>
      <c r="GD75" s="8"/>
      <c r="GE75" s="8"/>
      <c r="GF75" s="8"/>
      <c r="GG75" s="8"/>
      <c r="GH75" s="8"/>
      <c r="GI75" s="8"/>
      <c r="GJ75" s="8"/>
    </row>
    <row r="76" spans="1:192" x14ac:dyDescent="0.25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52"/>
      <c r="AP76" s="52"/>
      <c r="AQ76" s="52"/>
      <c r="AR76" s="52"/>
      <c r="AS76" s="52"/>
      <c r="AT76" s="52"/>
      <c r="AU76" s="52"/>
      <c r="AV76" s="52"/>
      <c r="AW76" s="52"/>
      <c r="AX76" s="52"/>
      <c r="AY76" s="52"/>
      <c r="AZ76" s="52"/>
      <c r="BA76" s="52"/>
      <c r="BB76" s="52"/>
      <c r="BC76" s="52"/>
      <c r="BD76" s="52"/>
      <c r="BE76" s="52"/>
      <c r="BF76" s="52"/>
      <c r="BG76" s="52"/>
      <c r="BH76" s="52"/>
      <c r="BI76" s="52"/>
      <c r="BJ76" s="52"/>
      <c r="BK76" s="52"/>
      <c r="BL76" s="52"/>
      <c r="BM76" s="52"/>
      <c r="BN76" s="52"/>
      <c r="BO76" s="52"/>
      <c r="BP76" s="52"/>
      <c r="BQ76" s="52"/>
      <c r="BR76" s="52"/>
      <c r="BS76" s="52"/>
      <c r="BT76" s="52"/>
      <c r="BU76" s="52"/>
      <c r="BV76" s="52"/>
      <c r="BW76" s="52"/>
      <c r="BX76" s="52"/>
      <c r="BY76" s="139">
        <f t="shared" si="53"/>
        <v>44696</v>
      </c>
      <c r="BZ76" s="145" t="s">
        <v>149</v>
      </c>
      <c r="CA76" s="52"/>
      <c r="CB76" s="52"/>
      <c r="CC76" s="39"/>
      <c r="CD76" s="40"/>
      <c r="CE76" s="40"/>
      <c r="CF76" s="52"/>
      <c r="CG76" s="52"/>
      <c r="CH76" s="52"/>
      <c r="CI76" s="52"/>
      <c r="CJ76" s="52"/>
      <c r="CK76" s="52"/>
      <c r="CL76" s="52"/>
      <c r="CM76" s="52"/>
      <c r="CN76" s="52"/>
      <c r="CO76" s="52"/>
      <c r="CP76" s="52"/>
      <c r="CQ76" s="52"/>
      <c r="CR76" s="52"/>
      <c r="CS76" s="52"/>
      <c r="CT76" s="52"/>
      <c r="CU76" s="140">
        <f t="shared" si="54"/>
        <v>44696</v>
      </c>
      <c r="CV76" s="117"/>
      <c r="CW76" s="8"/>
      <c r="CX76" s="8"/>
      <c r="CY76" s="8"/>
      <c r="CZ76" s="8"/>
      <c r="DA76" s="8"/>
      <c r="DB76" s="8"/>
      <c r="DC76" s="8"/>
      <c r="DD76" s="8"/>
      <c r="DE76" s="8"/>
      <c r="DF76" s="8"/>
      <c r="DG76" s="8"/>
      <c r="DH76" s="8"/>
      <c r="DI76" s="8"/>
      <c r="DJ76" s="8"/>
      <c r="DK76" s="8"/>
      <c r="DL76" s="8"/>
      <c r="DM76" s="8"/>
      <c r="DN76" s="8"/>
      <c r="DO76" s="8"/>
      <c r="DP76" s="8"/>
      <c r="DQ76" s="8"/>
      <c r="DR76" s="8"/>
      <c r="DS76" s="8"/>
      <c r="DT76" s="8"/>
      <c r="DU76" s="8"/>
      <c r="DV76" s="8"/>
      <c r="DW76" s="8"/>
      <c r="DX76" s="8"/>
      <c r="DY76" s="8"/>
      <c r="DZ76" s="8"/>
      <c r="EA76" s="8"/>
      <c r="EB76" s="8"/>
      <c r="EC76" s="8"/>
      <c r="ED76" s="8"/>
      <c r="EE76" s="8"/>
      <c r="EF76" s="8"/>
      <c r="EG76" s="8"/>
      <c r="EH76" s="8"/>
      <c r="EI76" s="8"/>
      <c r="EJ76" s="8"/>
      <c r="EK76" s="8"/>
      <c r="EL76" s="8"/>
      <c r="EM76" s="8"/>
      <c r="EN76" s="8"/>
      <c r="EO76" s="8"/>
      <c r="EP76" s="8"/>
      <c r="EQ76" s="8"/>
      <c r="ER76" s="8"/>
      <c r="ES76" s="8"/>
      <c r="ET76" s="8"/>
      <c r="EU76" s="8"/>
      <c r="EV76" s="8"/>
      <c r="EW76" s="8"/>
      <c r="EX76" s="8"/>
      <c r="EY76" s="8"/>
      <c r="EZ76" s="8"/>
      <c r="FA76" s="8"/>
      <c r="FB76" s="8"/>
      <c r="FC76" s="8"/>
      <c r="FD76" s="8"/>
      <c r="FE76" s="8"/>
      <c r="FF76" s="8"/>
      <c r="FG76" s="8"/>
      <c r="FH76" s="8"/>
      <c r="FI76" s="8"/>
      <c r="FJ76" s="8"/>
      <c r="FK76" s="8"/>
      <c r="FL76" s="8"/>
      <c r="FM76" s="8"/>
      <c r="FN76" s="8"/>
      <c r="FO76" s="8"/>
      <c r="FP76" s="8"/>
      <c r="FQ76" s="8"/>
      <c r="FR76" s="8"/>
      <c r="FS76" s="8"/>
      <c r="FT76" s="8"/>
      <c r="FU76" s="8"/>
      <c r="FV76" s="8"/>
      <c r="FW76" s="8"/>
      <c r="FX76" s="8"/>
      <c r="FY76" s="8"/>
      <c r="FZ76" s="8"/>
      <c r="GA76" s="8"/>
      <c r="GB76" s="8"/>
      <c r="GC76" s="8"/>
      <c r="GD76" s="8"/>
      <c r="GE76" s="8"/>
      <c r="GF76" s="8"/>
      <c r="GG76" s="8"/>
      <c r="GH76" s="8"/>
      <c r="GI76" s="8"/>
      <c r="GJ76" s="8"/>
    </row>
    <row r="77" spans="1:192" x14ac:dyDescent="0.25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52"/>
      <c r="AP77" s="52"/>
      <c r="AQ77" s="52"/>
      <c r="AR77" s="52"/>
      <c r="AS77" s="52"/>
      <c r="AT77" s="52"/>
      <c r="AU77" s="52"/>
      <c r="AV77" s="52"/>
      <c r="AW77" s="52"/>
      <c r="AX77" s="52"/>
      <c r="AY77" s="52"/>
      <c r="AZ77" s="52"/>
      <c r="BA77" s="52"/>
      <c r="BB77" s="52"/>
      <c r="BC77" s="52"/>
      <c r="BD77" s="52"/>
      <c r="BE77" s="52"/>
      <c r="BF77" s="52"/>
      <c r="BG77" s="52"/>
      <c r="BH77" s="52"/>
      <c r="BI77" s="52"/>
      <c r="BJ77" s="52"/>
      <c r="BK77" s="52"/>
      <c r="BL77" s="52"/>
      <c r="BM77" s="52"/>
      <c r="BN77" s="52"/>
      <c r="BO77" s="52"/>
      <c r="BP77" s="52"/>
      <c r="BQ77" s="52"/>
      <c r="BR77" s="52"/>
      <c r="BS77" s="52"/>
      <c r="BT77" s="52"/>
      <c r="BU77" s="52"/>
      <c r="BV77" s="52"/>
      <c r="BW77" s="52"/>
      <c r="BX77" s="52"/>
      <c r="BY77" s="139">
        <f t="shared" si="53"/>
        <v>44697</v>
      </c>
      <c r="BZ77" s="145" t="s">
        <v>150</v>
      </c>
      <c r="CA77" s="52"/>
      <c r="CB77" s="52"/>
      <c r="CC77" s="39"/>
      <c r="CD77" s="40"/>
      <c r="CE77" s="40"/>
      <c r="CF77" s="52"/>
      <c r="CG77" s="52"/>
      <c r="CH77" s="52"/>
      <c r="CI77" s="52"/>
      <c r="CJ77" s="52"/>
      <c r="CK77" s="52"/>
      <c r="CL77" s="52"/>
      <c r="CM77" s="52"/>
      <c r="CN77" s="52"/>
      <c r="CO77" s="52"/>
      <c r="CP77" s="52"/>
      <c r="CQ77" s="52"/>
      <c r="CR77" s="52"/>
      <c r="CS77" s="52"/>
      <c r="CT77" s="52"/>
      <c r="CU77" s="140">
        <f t="shared" si="54"/>
        <v>44697</v>
      </c>
      <c r="CV77" s="117"/>
      <c r="CW77" s="8"/>
      <c r="CX77" s="8"/>
      <c r="CY77" s="8"/>
      <c r="CZ77" s="8"/>
      <c r="DA77" s="8"/>
      <c r="DB77" s="8"/>
      <c r="DC77" s="8"/>
      <c r="DD77" s="8"/>
      <c r="DE77" s="8"/>
      <c r="DF77" s="8"/>
      <c r="DG77" s="8"/>
      <c r="DH77" s="8"/>
      <c r="DI77" s="8"/>
      <c r="DJ77" s="8"/>
      <c r="DK77" s="8"/>
      <c r="DL77" s="8"/>
      <c r="DM77" s="8"/>
      <c r="DN77" s="8"/>
      <c r="DO77" s="8"/>
      <c r="DP77" s="8"/>
      <c r="DQ77" s="8"/>
      <c r="DR77" s="8"/>
      <c r="DS77" s="8"/>
      <c r="DT77" s="8"/>
      <c r="DU77" s="8"/>
      <c r="DV77" s="8"/>
      <c r="DW77" s="8"/>
      <c r="DX77" s="8"/>
      <c r="DY77" s="8"/>
      <c r="DZ77" s="8"/>
      <c r="EA77" s="8"/>
      <c r="EB77" s="8"/>
      <c r="EC77" s="8"/>
      <c r="ED77" s="8"/>
      <c r="EE77" s="8"/>
      <c r="EF77" s="8"/>
      <c r="EG77" s="8"/>
      <c r="EH77" s="8"/>
      <c r="EI77" s="8"/>
      <c r="EJ77" s="8"/>
      <c r="EK77" s="8"/>
      <c r="EL77" s="8"/>
      <c r="EM77" s="8"/>
      <c r="EN77" s="8"/>
      <c r="EO77" s="8"/>
      <c r="EP77" s="8"/>
      <c r="EQ77" s="8"/>
      <c r="ER77" s="8"/>
      <c r="ES77" s="8"/>
      <c r="ET77" s="8"/>
      <c r="EU77" s="8"/>
      <c r="EV77" s="8"/>
      <c r="EW77" s="8"/>
      <c r="EX77" s="8"/>
      <c r="EY77" s="8"/>
      <c r="EZ77" s="8"/>
      <c r="FA77" s="8"/>
      <c r="FB77" s="8"/>
      <c r="FC77" s="8"/>
      <c r="FD77" s="8"/>
      <c r="FE77" s="8"/>
      <c r="FF77" s="8"/>
      <c r="FG77" s="8"/>
      <c r="FH77" s="8"/>
      <c r="FI77" s="8"/>
      <c r="FJ77" s="8"/>
      <c r="FK77" s="8"/>
      <c r="FL77" s="8"/>
      <c r="FM77" s="8"/>
      <c r="FN77" s="8"/>
      <c r="FO77" s="8"/>
      <c r="FP77" s="8"/>
      <c r="FQ77" s="8"/>
      <c r="FR77" s="8"/>
      <c r="FS77" s="8"/>
      <c r="FT77" s="8"/>
      <c r="FU77" s="8"/>
      <c r="FV77" s="8"/>
      <c r="FW77" s="8"/>
      <c r="FX77" s="8"/>
      <c r="FY77" s="8"/>
      <c r="FZ77" s="8"/>
      <c r="GA77" s="8"/>
      <c r="GB77" s="8"/>
      <c r="GC77" s="8"/>
      <c r="GD77" s="8"/>
      <c r="GE77" s="8"/>
      <c r="GF77" s="8"/>
      <c r="GG77" s="8"/>
      <c r="GH77" s="8"/>
      <c r="GI77" s="8"/>
      <c r="GJ77" s="8"/>
    </row>
    <row r="78" spans="1:192" x14ac:dyDescent="0.25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52"/>
      <c r="AP78" s="52"/>
      <c r="AQ78" s="52"/>
      <c r="AR78" s="52"/>
      <c r="AS78" s="52"/>
      <c r="AT78" s="52"/>
      <c r="AU78" s="52"/>
      <c r="AV78" s="52"/>
      <c r="AW78" s="52"/>
      <c r="AX78" s="52"/>
      <c r="AY78" s="52"/>
      <c r="AZ78" s="52"/>
      <c r="BA78" s="52"/>
      <c r="BB78" s="52"/>
      <c r="BC78" s="52"/>
      <c r="BD78" s="52"/>
      <c r="BE78" s="52"/>
      <c r="BF78" s="52"/>
      <c r="BG78" s="52"/>
      <c r="BH78" s="52"/>
      <c r="BI78" s="52"/>
      <c r="BJ78" s="52"/>
      <c r="BK78" s="52"/>
      <c r="BL78" s="52"/>
      <c r="BM78" s="52"/>
      <c r="BN78" s="52"/>
      <c r="BO78" s="52"/>
      <c r="BP78" s="52"/>
      <c r="BQ78" s="52"/>
      <c r="BR78" s="52"/>
      <c r="BS78" s="52"/>
      <c r="BT78" s="52"/>
      <c r="BU78" s="52"/>
      <c r="BV78" s="52"/>
      <c r="BW78" s="52"/>
      <c r="BX78" s="52"/>
      <c r="BY78" s="139">
        <f t="shared" si="53"/>
        <v>44698</v>
      </c>
      <c r="BZ78" s="145" t="s">
        <v>151</v>
      </c>
      <c r="CA78" s="52"/>
      <c r="CB78" s="52"/>
      <c r="CC78" s="39"/>
      <c r="CD78" s="40"/>
      <c r="CE78" s="40"/>
      <c r="CF78" s="52"/>
      <c r="CG78" s="52"/>
      <c r="CH78" s="52"/>
      <c r="CI78" s="52"/>
      <c r="CJ78" s="52"/>
      <c r="CK78" s="52"/>
      <c r="CL78" s="52"/>
      <c r="CM78" s="52"/>
      <c r="CN78" s="52"/>
      <c r="CO78" s="52"/>
      <c r="CP78" s="52"/>
      <c r="CQ78" s="52"/>
      <c r="CR78" s="52"/>
      <c r="CS78" s="52"/>
      <c r="CT78" s="52"/>
      <c r="CU78" s="140">
        <f t="shared" si="54"/>
        <v>44698</v>
      </c>
      <c r="CV78" s="117"/>
      <c r="CW78" s="8"/>
      <c r="CX78" s="8"/>
      <c r="CY78" s="8"/>
      <c r="CZ78" s="8"/>
      <c r="DA78" s="8"/>
      <c r="DB78" s="8"/>
      <c r="DC78" s="8"/>
      <c r="DD78" s="8"/>
      <c r="DE78" s="8"/>
      <c r="DF78" s="8"/>
      <c r="DG78" s="8"/>
      <c r="DH78" s="8"/>
      <c r="DI78" s="8"/>
      <c r="DJ78" s="8"/>
      <c r="DK78" s="8"/>
      <c r="DL78" s="8"/>
      <c r="DM78" s="8"/>
      <c r="DN78" s="8"/>
      <c r="DO78" s="8"/>
      <c r="DP78" s="8"/>
      <c r="DQ78" s="8"/>
      <c r="DR78" s="8"/>
      <c r="DS78" s="8"/>
      <c r="DT78" s="8"/>
      <c r="DU78" s="8"/>
      <c r="DV78" s="8"/>
      <c r="DW78" s="8"/>
      <c r="DX78" s="8"/>
      <c r="DY78" s="8"/>
      <c r="DZ78" s="8"/>
      <c r="EA78" s="8"/>
      <c r="EB78" s="8"/>
      <c r="EC78" s="8"/>
      <c r="ED78" s="8"/>
      <c r="EE78" s="8"/>
      <c r="EF78" s="8"/>
      <c r="EG78" s="8"/>
      <c r="EH78" s="8"/>
      <c r="EI78" s="8"/>
      <c r="EJ78" s="8"/>
      <c r="EK78" s="8"/>
      <c r="EL78" s="8"/>
      <c r="EM78" s="8"/>
      <c r="EN78" s="8"/>
      <c r="EO78" s="8"/>
      <c r="EP78" s="8"/>
      <c r="EQ78" s="8"/>
      <c r="ER78" s="8"/>
      <c r="ES78" s="8"/>
      <c r="ET78" s="8"/>
      <c r="EU78" s="8"/>
      <c r="EV78" s="8"/>
      <c r="EW78" s="8"/>
      <c r="EX78" s="8"/>
      <c r="EY78" s="8"/>
      <c r="EZ78" s="8"/>
      <c r="FA78" s="8"/>
      <c r="FB78" s="8"/>
      <c r="FC78" s="8"/>
      <c r="FD78" s="8"/>
      <c r="FE78" s="8"/>
      <c r="FF78" s="8"/>
      <c r="FG78" s="8"/>
      <c r="FH78" s="8"/>
      <c r="FI78" s="8"/>
      <c r="FJ78" s="8"/>
      <c r="FK78" s="8"/>
      <c r="FL78" s="8"/>
      <c r="FM78" s="8"/>
      <c r="FN78" s="8"/>
      <c r="FO78" s="8"/>
      <c r="FP78" s="8"/>
      <c r="FQ78" s="8"/>
      <c r="FR78" s="8"/>
      <c r="FS78" s="8"/>
      <c r="FT78" s="8"/>
      <c r="FU78" s="8"/>
      <c r="FV78" s="8"/>
      <c r="FW78" s="8"/>
      <c r="FX78" s="8"/>
      <c r="FY78" s="8"/>
      <c r="FZ78" s="8"/>
      <c r="GA78" s="8"/>
      <c r="GB78" s="8"/>
      <c r="GC78" s="8"/>
      <c r="GD78" s="8"/>
      <c r="GE78" s="8"/>
      <c r="GF78" s="8"/>
      <c r="GG78" s="8"/>
      <c r="GH78" s="8"/>
      <c r="GI78" s="8"/>
      <c r="GJ78" s="8"/>
    </row>
    <row r="79" spans="1:192" x14ac:dyDescent="0.25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52"/>
      <c r="AP79" s="52"/>
      <c r="AQ79" s="52"/>
      <c r="AR79" s="52"/>
      <c r="AS79" s="52"/>
      <c r="AT79" s="52"/>
      <c r="AU79" s="52"/>
      <c r="AV79" s="52"/>
      <c r="AW79" s="52"/>
      <c r="AX79" s="52"/>
      <c r="AY79" s="52"/>
      <c r="AZ79" s="52"/>
      <c r="BA79" s="52"/>
      <c r="BB79" s="52"/>
      <c r="BC79" s="52"/>
      <c r="BD79" s="52"/>
      <c r="BE79" s="52"/>
      <c r="BF79" s="52"/>
      <c r="BG79" s="52"/>
      <c r="BH79" s="52"/>
      <c r="BI79" s="52"/>
      <c r="BJ79" s="52"/>
      <c r="BK79" s="52"/>
      <c r="BL79" s="52"/>
      <c r="BM79" s="52"/>
      <c r="BN79" s="52"/>
      <c r="BO79" s="52"/>
      <c r="BP79" s="52"/>
      <c r="BQ79" s="52"/>
      <c r="BR79" s="52"/>
      <c r="BS79" s="52"/>
      <c r="BT79" s="52"/>
      <c r="BU79" s="52"/>
      <c r="BV79" s="52"/>
      <c r="BW79" s="52"/>
      <c r="BX79" s="52"/>
      <c r="BY79" s="139">
        <f t="shared" si="53"/>
        <v>44699</v>
      </c>
      <c r="BZ79" s="145" t="s">
        <v>152</v>
      </c>
      <c r="CA79" s="52"/>
      <c r="CB79" s="52"/>
      <c r="CC79" s="39"/>
      <c r="CD79" s="40"/>
      <c r="CE79" s="40"/>
      <c r="CF79" s="52"/>
      <c r="CG79" s="52"/>
      <c r="CH79" s="52"/>
      <c r="CI79" s="52"/>
      <c r="CJ79" s="52"/>
      <c r="CK79" s="52"/>
      <c r="CL79" s="52"/>
      <c r="CM79" s="52"/>
      <c r="CN79" s="52"/>
      <c r="CO79" s="52"/>
      <c r="CP79" s="52"/>
      <c r="CQ79" s="52"/>
      <c r="CR79" s="52"/>
      <c r="CS79" s="52"/>
      <c r="CT79" s="52"/>
      <c r="CU79" s="140">
        <f t="shared" si="54"/>
        <v>44699</v>
      </c>
      <c r="CV79" s="117"/>
      <c r="CW79" s="8"/>
      <c r="CX79" s="8"/>
      <c r="CY79" s="8"/>
      <c r="CZ79" s="8"/>
      <c r="DA79" s="8"/>
      <c r="DB79" s="8"/>
      <c r="DC79" s="8"/>
      <c r="DD79" s="8"/>
      <c r="DE79" s="8"/>
      <c r="DF79" s="8"/>
      <c r="DG79" s="8"/>
      <c r="DH79" s="8"/>
      <c r="DI79" s="8"/>
      <c r="DJ79" s="8"/>
      <c r="DK79" s="8"/>
      <c r="DL79" s="8"/>
      <c r="DM79" s="8"/>
      <c r="DN79" s="8"/>
      <c r="DO79" s="8"/>
      <c r="DP79" s="8"/>
      <c r="DQ79" s="8"/>
      <c r="DR79" s="8"/>
      <c r="DS79" s="8"/>
      <c r="DT79" s="8"/>
      <c r="DU79" s="8"/>
      <c r="DV79" s="8"/>
      <c r="DW79" s="8"/>
      <c r="DX79" s="8"/>
      <c r="DY79" s="8"/>
      <c r="DZ79" s="8"/>
      <c r="EA79" s="8"/>
      <c r="EB79" s="8"/>
      <c r="EC79" s="8"/>
      <c r="ED79" s="8"/>
      <c r="EE79" s="8"/>
      <c r="EF79" s="8"/>
      <c r="EG79" s="8"/>
      <c r="EH79" s="8"/>
      <c r="EI79" s="8"/>
      <c r="EJ79" s="8"/>
      <c r="EK79" s="8"/>
      <c r="EL79" s="8"/>
      <c r="EM79" s="8"/>
      <c r="EN79" s="8"/>
      <c r="EO79" s="8"/>
      <c r="EP79" s="8"/>
      <c r="EQ79" s="8"/>
      <c r="ER79" s="8"/>
      <c r="ES79" s="8"/>
      <c r="ET79" s="8"/>
      <c r="EU79" s="8"/>
      <c r="EV79" s="8"/>
      <c r="EW79" s="8"/>
      <c r="EX79" s="8"/>
      <c r="EY79" s="8"/>
      <c r="EZ79" s="8"/>
      <c r="FA79" s="8"/>
      <c r="FB79" s="8"/>
      <c r="FC79" s="8"/>
      <c r="FD79" s="8"/>
      <c r="FE79" s="8"/>
      <c r="FF79" s="8"/>
      <c r="FG79" s="8"/>
      <c r="FH79" s="8"/>
      <c r="FI79" s="8"/>
      <c r="FJ79" s="8"/>
      <c r="FK79" s="8"/>
      <c r="FL79" s="8"/>
      <c r="FM79" s="8"/>
      <c r="FN79" s="8"/>
      <c r="FO79" s="8"/>
      <c r="FP79" s="8"/>
      <c r="FQ79" s="8"/>
      <c r="FR79" s="8"/>
      <c r="FS79" s="8"/>
      <c r="FT79" s="8"/>
      <c r="FU79" s="8"/>
      <c r="FV79" s="8"/>
      <c r="FW79" s="8"/>
      <c r="FX79" s="8"/>
      <c r="FY79" s="8"/>
      <c r="FZ79" s="8"/>
      <c r="GA79" s="8"/>
      <c r="GB79" s="8"/>
      <c r="GC79" s="8"/>
      <c r="GD79" s="8"/>
      <c r="GE79" s="8"/>
      <c r="GF79" s="8"/>
      <c r="GG79" s="8"/>
      <c r="GH79" s="8"/>
      <c r="GI79" s="8"/>
      <c r="GJ79" s="8"/>
    </row>
    <row r="80" spans="1:192" x14ac:dyDescent="0.25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52"/>
      <c r="AP80" s="52"/>
      <c r="AQ80" s="52"/>
      <c r="AR80" s="52"/>
      <c r="AS80" s="52"/>
      <c r="AT80" s="52"/>
      <c r="AU80" s="52"/>
      <c r="AV80" s="52"/>
      <c r="AW80" s="52"/>
      <c r="AX80" s="52"/>
      <c r="AY80" s="52"/>
      <c r="AZ80" s="52"/>
      <c r="BA80" s="52"/>
      <c r="BB80" s="52"/>
      <c r="BC80" s="52"/>
      <c r="BD80" s="52"/>
      <c r="BE80" s="52"/>
      <c r="BF80" s="52"/>
      <c r="BG80" s="52"/>
      <c r="BH80" s="52"/>
      <c r="BI80" s="52"/>
      <c r="BJ80" s="52"/>
      <c r="BK80" s="52"/>
      <c r="BL80" s="52"/>
      <c r="BM80" s="52"/>
      <c r="BN80" s="52"/>
      <c r="BO80" s="52"/>
      <c r="BP80" s="52"/>
      <c r="BQ80" s="52"/>
      <c r="BR80" s="52"/>
      <c r="BS80" s="52"/>
      <c r="BT80" s="52"/>
      <c r="BU80" s="52"/>
      <c r="BV80" s="52"/>
      <c r="BW80" s="52"/>
      <c r="BX80" s="52"/>
      <c r="BY80" s="139">
        <f t="shared" si="53"/>
        <v>44700</v>
      </c>
      <c r="BZ80" s="145" t="s">
        <v>153</v>
      </c>
      <c r="CA80" s="52"/>
      <c r="CB80" s="52"/>
      <c r="CC80" s="39"/>
      <c r="CD80" s="40"/>
      <c r="CE80" s="40"/>
      <c r="CF80" s="52"/>
      <c r="CG80" s="52"/>
      <c r="CH80" s="52"/>
      <c r="CI80" s="52"/>
      <c r="CJ80" s="52"/>
      <c r="CK80" s="52"/>
      <c r="CL80" s="52"/>
      <c r="CM80" s="52"/>
      <c r="CN80" s="52"/>
      <c r="CO80" s="52"/>
      <c r="CP80" s="52"/>
      <c r="CQ80" s="52"/>
      <c r="CR80" s="52"/>
      <c r="CS80" s="52"/>
      <c r="CT80" s="52"/>
      <c r="CU80" s="140">
        <f t="shared" si="54"/>
        <v>44700</v>
      </c>
      <c r="CV80" s="117"/>
      <c r="CW80" s="8"/>
      <c r="CX80" s="8"/>
      <c r="CY80" s="8"/>
      <c r="CZ80" s="8"/>
      <c r="DA80" s="8"/>
      <c r="DB80" s="8"/>
      <c r="DC80" s="8"/>
      <c r="DD80" s="8"/>
      <c r="DE80" s="8"/>
      <c r="DF80" s="8"/>
      <c r="DG80" s="8"/>
      <c r="DH80" s="8"/>
      <c r="DI80" s="8"/>
      <c r="DJ80" s="8"/>
      <c r="DK80" s="8"/>
      <c r="DL80" s="8"/>
      <c r="DM80" s="8"/>
      <c r="DN80" s="8"/>
      <c r="DO80" s="8"/>
      <c r="DP80" s="8"/>
      <c r="DQ80" s="8"/>
      <c r="DR80" s="8"/>
      <c r="DS80" s="8"/>
      <c r="DT80" s="8"/>
      <c r="DU80" s="8"/>
      <c r="DV80" s="8"/>
      <c r="DW80" s="8"/>
      <c r="DX80" s="8"/>
      <c r="DY80" s="8"/>
      <c r="DZ80" s="8"/>
      <c r="EA80" s="8"/>
      <c r="EB80" s="8"/>
      <c r="EC80" s="8"/>
      <c r="ED80" s="8"/>
      <c r="EE80" s="8"/>
      <c r="EF80" s="8"/>
      <c r="EG80" s="8"/>
      <c r="EH80" s="8"/>
      <c r="EI80" s="8"/>
      <c r="EJ80" s="8"/>
      <c r="EK80" s="8"/>
      <c r="EL80" s="8"/>
      <c r="EM80" s="8"/>
      <c r="EN80" s="8"/>
      <c r="EO80" s="8"/>
      <c r="EP80" s="8"/>
      <c r="EQ80" s="8"/>
      <c r="ER80" s="8"/>
      <c r="ES80" s="8"/>
      <c r="ET80" s="8"/>
      <c r="EU80" s="8"/>
      <c r="EV80" s="8"/>
      <c r="EW80" s="8"/>
      <c r="EX80" s="8"/>
      <c r="EY80" s="8"/>
      <c r="EZ80" s="8"/>
      <c r="FA80" s="8"/>
      <c r="FB80" s="8"/>
      <c r="FC80" s="8"/>
      <c r="FD80" s="8"/>
      <c r="FE80" s="8"/>
      <c r="FF80" s="8"/>
      <c r="FG80" s="8"/>
      <c r="FH80" s="8"/>
      <c r="FI80" s="8"/>
      <c r="FJ80" s="8"/>
      <c r="FK80" s="8"/>
      <c r="FL80" s="8"/>
      <c r="FM80" s="8"/>
      <c r="FN80" s="8"/>
      <c r="FO80" s="8"/>
      <c r="FP80" s="8"/>
      <c r="FQ80" s="8"/>
      <c r="FR80" s="8"/>
      <c r="FS80" s="8"/>
      <c r="FT80" s="8"/>
      <c r="FU80" s="8"/>
      <c r="FV80" s="8"/>
      <c r="FW80" s="8"/>
      <c r="FX80" s="8"/>
      <c r="FY80" s="8"/>
      <c r="FZ80" s="8"/>
      <c r="GA80" s="8"/>
      <c r="GB80" s="8"/>
      <c r="GC80" s="8"/>
      <c r="GD80" s="8"/>
      <c r="GE80" s="8"/>
      <c r="GF80" s="8"/>
      <c r="GG80" s="8"/>
      <c r="GH80" s="8"/>
      <c r="GI80" s="8"/>
      <c r="GJ80" s="8"/>
    </row>
    <row r="81" spans="1:192" x14ac:dyDescent="0.25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52"/>
      <c r="AP81" s="52"/>
      <c r="AQ81" s="52"/>
      <c r="AR81" s="52"/>
      <c r="AS81" s="52"/>
      <c r="AT81" s="52"/>
      <c r="AU81" s="52"/>
      <c r="AV81" s="52"/>
      <c r="AW81" s="52"/>
      <c r="AX81" s="52"/>
      <c r="AY81" s="52"/>
      <c r="AZ81" s="52"/>
      <c r="BA81" s="52"/>
      <c r="BB81" s="52"/>
      <c r="BC81" s="52"/>
      <c r="BD81" s="52"/>
      <c r="BE81" s="52"/>
      <c r="BF81" s="52"/>
      <c r="BG81" s="52"/>
      <c r="BH81" s="52"/>
      <c r="BI81" s="52"/>
      <c r="BJ81" s="52"/>
      <c r="BK81" s="52"/>
      <c r="BL81" s="52"/>
      <c r="BM81" s="52"/>
      <c r="BN81" s="52"/>
      <c r="BO81" s="52"/>
      <c r="BP81" s="52"/>
      <c r="BQ81" s="52"/>
      <c r="BR81" s="52"/>
      <c r="BS81" s="52"/>
      <c r="BT81" s="52"/>
      <c r="BU81" s="52"/>
      <c r="BV81" s="52"/>
      <c r="BW81" s="52"/>
      <c r="BX81" s="52"/>
      <c r="BY81" s="139">
        <f t="shared" si="53"/>
        <v>44701</v>
      </c>
      <c r="BZ81" s="145" t="s">
        <v>154</v>
      </c>
      <c r="CA81" s="52"/>
      <c r="CB81" s="52"/>
      <c r="CC81" s="39"/>
      <c r="CD81" s="40"/>
      <c r="CE81" s="40"/>
      <c r="CF81" s="52"/>
      <c r="CG81" s="52"/>
      <c r="CH81" s="52"/>
      <c r="CI81" s="52"/>
      <c r="CJ81" s="52"/>
      <c r="CK81" s="52"/>
      <c r="CL81" s="52"/>
      <c r="CM81" s="52"/>
      <c r="CN81" s="52"/>
      <c r="CO81" s="52"/>
      <c r="CP81" s="52"/>
      <c r="CQ81" s="52"/>
      <c r="CR81" s="52"/>
      <c r="CS81" s="52"/>
      <c r="CT81" s="52"/>
      <c r="CU81" s="140">
        <f t="shared" si="54"/>
        <v>44701</v>
      </c>
      <c r="CV81" s="117"/>
      <c r="CW81" s="8"/>
      <c r="CX81" s="8"/>
      <c r="CY81" s="8"/>
      <c r="CZ81" s="8"/>
      <c r="DA81" s="8"/>
      <c r="DB81" s="8"/>
      <c r="DC81" s="8"/>
      <c r="DD81" s="8"/>
      <c r="DE81" s="8"/>
      <c r="DF81" s="8"/>
      <c r="DG81" s="8"/>
      <c r="DH81" s="8"/>
      <c r="DI81" s="8"/>
      <c r="DJ81" s="8"/>
      <c r="DK81" s="8"/>
      <c r="DL81" s="8"/>
      <c r="DM81" s="8"/>
      <c r="DN81" s="8"/>
      <c r="DO81" s="8"/>
      <c r="DP81" s="8"/>
      <c r="DQ81" s="8"/>
      <c r="DR81" s="8"/>
      <c r="DS81" s="8"/>
      <c r="DT81" s="8"/>
      <c r="DU81" s="8"/>
      <c r="DV81" s="8"/>
      <c r="DW81" s="8"/>
      <c r="DX81" s="8"/>
      <c r="DY81" s="8"/>
      <c r="DZ81" s="8"/>
      <c r="EA81" s="8"/>
      <c r="EB81" s="8"/>
      <c r="EC81" s="8"/>
      <c r="ED81" s="8"/>
      <c r="EE81" s="8"/>
      <c r="EF81" s="8"/>
      <c r="EG81" s="8"/>
      <c r="EH81" s="8"/>
      <c r="EI81" s="8"/>
      <c r="EJ81" s="8"/>
      <c r="EK81" s="8"/>
      <c r="EL81" s="8"/>
      <c r="EM81" s="8"/>
      <c r="EN81" s="8"/>
      <c r="EO81" s="8"/>
      <c r="EP81" s="8"/>
      <c r="EQ81" s="8"/>
      <c r="ER81" s="8"/>
      <c r="ES81" s="8"/>
      <c r="ET81" s="8"/>
      <c r="EU81" s="8"/>
      <c r="EV81" s="8"/>
      <c r="EW81" s="8"/>
      <c r="EX81" s="8"/>
      <c r="EY81" s="8"/>
      <c r="EZ81" s="8"/>
      <c r="FA81" s="8"/>
      <c r="FB81" s="8"/>
      <c r="FC81" s="8"/>
      <c r="FD81" s="8"/>
      <c r="FE81" s="8"/>
      <c r="FF81" s="8"/>
      <c r="FG81" s="8"/>
      <c r="FH81" s="8"/>
      <c r="FI81" s="8"/>
      <c r="FJ81" s="8"/>
      <c r="FK81" s="8"/>
      <c r="FL81" s="8"/>
      <c r="FM81" s="8"/>
      <c r="FN81" s="8"/>
      <c r="FO81" s="8"/>
      <c r="FP81" s="8"/>
      <c r="FQ81" s="8"/>
      <c r="FR81" s="8"/>
      <c r="FS81" s="8"/>
      <c r="FT81" s="8"/>
      <c r="FU81" s="8"/>
      <c r="FV81" s="8"/>
      <c r="FW81" s="8"/>
      <c r="FX81" s="8"/>
      <c r="FY81" s="8"/>
      <c r="FZ81" s="8"/>
      <c r="GA81" s="8"/>
      <c r="GB81" s="8"/>
      <c r="GC81" s="8"/>
      <c r="GD81" s="8"/>
      <c r="GE81" s="8"/>
      <c r="GF81" s="8"/>
      <c r="GG81" s="8"/>
      <c r="GH81" s="8"/>
      <c r="GI81" s="8"/>
      <c r="GJ81" s="8"/>
    </row>
    <row r="82" spans="1:192" x14ac:dyDescent="0.25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52"/>
      <c r="AP82" s="52"/>
      <c r="AQ82" s="52"/>
      <c r="AR82" s="52"/>
      <c r="AS82" s="52"/>
      <c r="AT82" s="52"/>
      <c r="AU82" s="52"/>
      <c r="AV82" s="52"/>
      <c r="AW82" s="52"/>
      <c r="AX82" s="52"/>
      <c r="AY82" s="52"/>
      <c r="AZ82" s="52"/>
      <c r="BA82" s="52"/>
      <c r="BB82" s="52"/>
      <c r="BC82" s="52"/>
      <c r="BD82" s="52"/>
      <c r="BE82" s="52"/>
      <c r="BF82" s="52"/>
      <c r="BG82" s="52"/>
      <c r="BH82" s="52"/>
      <c r="BI82" s="52"/>
      <c r="BJ82" s="52"/>
      <c r="BK82" s="52"/>
      <c r="BL82" s="52"/>
      <c r="BM82" s="52"/>
      <c r="BN82" s="52"/>
      <c r="BO82" s="52"/>
      <c r="BP82" s="52"/>
      <c r="BQ82" s="52"/>
      <c r="BR82" s="52"/>
      <c r="BS82" s="52"/>
      <c r="BT82" s="52"/>
      <c r="BU82" s="52"/>
      <c r="BV82" s="52"/>
      <c r="BW82" s="52"/>
      <c r="BX82" s="52"/>
      <c r="BY82" s="139">
        <f t="shared" si="53"/>
        <v>44702</v>
      </c>
      <c r="BZ82" s="145" t="s">
        <v>155</v>
      </c>
      <c r="CA82" s="52"/>
      <c r="CB82" s="52"/>
      <c r="CC82" s="39"/>
      <c r="CD82" s="40"/>
      <c r="CE82" s="40"/>
      <c r="CF82" s="52"/>
      <c r="CG82" s="52"/>
      <c r="CH82" s="52"/>
      <c r="CI82" s="52"/>
      <c r="CJ82" s="52"/>
      <c r="CK82" s="52"/>
      <c r="CL82" s="52"/>
      <c r="CM82" s="52"/>
      <c r="CN82" s="52"/>
      <c r="CO82" s="52"/>
      <c r="CP82" s="52"/>
      <c r="CQ82" s="52"/>
      <c r="CR82" s="52"/>
      <c r="CS82" s="52"/>
      <c r="CT82" s="52"/>
      <c r="CU82" s="140">
        <f t="shared" si="54"/>
        <v>44702</v>
      </c>
      <c r="CV82" s="117"/>
      <c r="CW82" s="8"/>
      <c r="CX82" s="8"/>
      <c r="CY82" s="8"/>
      <c r="CZ82" s="8"/>
      <c r="DA82" s="8"/>
      <c r="DB82" s="8"/>
      <c r="DC82" s="8"/>
      <c r="DD82" s="8"/>
      <c r="DE82" s="8"/>
      <c r="DF82" s="8"/>
      <c r="DG82" s="8"/>
      <c r="DH82" s="8"/>
      <c r="DI82" s="8"/>
      <c r="DJ82" s="8"/>
      <c r="DK82" s="8"/>
      <c r="DL82" s="8"/>
      <c r="DM82" s="8"/>
      <c r="DN82" s="8"/>
      <c r="DO82" s="8"/>
      <c r="DP82" s="8"/>
      <c r="DQ82" s="8"/>
      <c r="DR82" s="8"/>
      <c r="DS82" s="8"/>
      <c r="DT82" s="8"/>
      <c r="DU82" s="8"/>
      <c r="DV82" s="8"/>
      <c r="DW82" s="8"/>
      <c r="DX82" s="8"/>
      <c r="DY82" s="8"/>
      <c r="DZ82" s="8"/>
      <c r="EA82" s="8"/>
      <c r="EB82" s="8"/>
      <c r="EC82" s="8"/>
      <c r="ED82" s="8"/>
      <c r="EE82" s="8"/>
      <c r="EF82" s="8"/>
      <c r="EG82" s="8"/>
      <c r="EH82" s="8"/>
      <c r="EI82" s="8"/>
      <c r="EJ82" s="8"/>
      <c r="EK82" s="8"/>
      <c r="EL82" s="8"/>
      <c r="EM82" s="8"/>
      <c r="EN82" s="8"/>
      <c r="EO82" s="8"/>
      <c r="EP82" s="8"/>
      <c r="EQ82" s="8"/>
      <c r="ER82" s="8"/>
      <c r="ES82" s="8"/>
      <c r="ET82" s="8"/>
      <c r="EU82" s="8"/>
      <c r="EV82" s="8"/>
      <c r="EW82" s="8"/>
      <c r="EX82" s="8"/>
      <c r="EY82" s="8"/>
      <c r="EZ82" s="8"/>
      <c r="FA82" s="8"/>
      <c r="FB82" s="8"/>
      <c r="FC82" s="8"/>
      <c r="FD82" s="8"/>
      <c r="FE82" s="8"/>
      <c r="FF82" s="8"/>
      <c r="FG82" s="8"/>
      <c r="FH82" s="8"/>
      <c r="FI82" s="8"/>
      <c r="FJ82" s="8"/>
      <c r="FK82" s="8"/>
      <c r="FL82" s="8"/>
      <c r="FM82" s="8"/>
      <c r="FN82" s="8"/>
      <c r="FO82" s="8"/>
      <c r="FP82" s="8"/>
      <c r="FQ82" s="8"/>
      <c r="FR82" s="8"/>
      <c r="FS82" s="8"/>
      <c r="FT82" s="8"/>
      <c r="FU82" s="8"/>
      <c r="FV82" s="8"/>
      <c r="FW82" s="8"/>
      <c r="FX82" s="8"/>
      <c r="FY82" s="8"/>
      <c r="FZ82" s="8"/>
      <c r="GA82" s="8"/>
      <c r="GB82" s="8"/>
      <c r="GC82" s="8"/>
      <c r="GD82" s="8"/>
      <c r="GE82" s="8"/>
      <c r="GF82" s="8"/>
      <c r="GG82" s="8"/>
      <c r="GH82" s="8"/>
      <c r="GI82" s="8"/>
      <c r="GJ82" s="8"/>
    </row>
    <row r="83" spans="1:192" x14ac:dyDescent="0.25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52"/>
      <c r="AP83" s="52"/>
      <c r="AQ83" s="52"/>
      <c r="AR83" s="52"/>
      <c r="AS83" s="52"/>
      <c r="AT83" s="52"/>
      <c r="AU83" s="52"/>
      <c r="AV83" s="52"/>
      <c r="AW83" s="52"/>
      <c r="AX83" s="52"/>
      <c r="AY83" s="52"/>
      <c r="AZ83" s="52"/>
      <c r="BA83" s="52"/>
      <c r="BB83" s="52"/>
      <c r="BC83" s="52"/>
      <c r="BD83" s="52"/>
      <c r="BE83" s="52"/>
      <c r="BF83" s="52"/>
      <c r="BG83" s="52"/>
      <c r="BH83" s="52"/>
      <c r="BI83" s="52"/>
      <c r="BJ83" s="52"/>
      <c r="BK83" s="52"/>
      <c r="BL83" s="52"/>
      <c r="BM83" s="52"/>
      <c r="BN83" s="52"/>
      <c r="BO83" s="52"/>
      <c r="BP83" s="52"/>
      <c r="BQ83" s="52"/>
      <c r="BR83" s="52"/>
      <c r="BS83" s="52"/>
      <c r="BT83" s="52"/>
      <c r="BU83" s="52"/>
      <c r="BV83" s="52"/>
      <c r="BW83" s="52"/>
      <c r="BX83" s="52"/>
      <c r="BY83" s="139">
        <f t="shared" si="53"/>
        <v>44703</v>
      </c>
      <c r="BZ83" s="145" t="s">
        <v>156</v>
      </c>
      <c r="CA83" s="52"/>
      <c r="CB83" s="52"/>
      <c r="CC83" s="39"/>
      <c r="CD83" s="40"/>
      <c r="CE83" s="40"/>
      <c r="CF83" s="52"/>
      <c r="CG83" s="52"/>
      <c r="CH83" s="52"/>
      <c r="CI83" s="52"/>
      <c r="CJ83" s="52"/>
      <c r="CK83" s="52"/>
      <c r="CL83" s="52"/>
      <c r="CM83" s="52"/>
      <c r="CN83" s="52"/>
      <c r="CO83" s="52"/>
      <c r="CP83" s="52"/>
      <c r="CQ83" s="52"/>
      <c r="CR83" s="52"/>
      <c r="CS83" s="52"/>
      <c r="CT83" s="52"/>
      <c r="CU83" s="140">
        <f t="shared" si="54"/>
        <v>44703</v>
      </c>
      <c r="CV83" s="117"/>
      <c r="CW83" s="8"/>
      <c r="CX83" s="8"/>
      <c r="CY83" s="8"/>
      <c r="CZ83" s="8"/>
      <c r="DA83" s="8"/>
      <c r="DB83" s="8"/>
      <c r="DC83" s="8"/>
      <c r="DD83" s="8"/>
      <c r="DE83" s="8"/>
      <c r="DF83" s="8"/>
      <c r="DG83" s="8"/>
      <c r="DH83" s="8"/>
      <c r="DI83" s="8"/>
      <c r="DJ83" s="8"/>
      <c r="DK83" s="8"/>
      <c r="DL83" s="8"/>
      <c r="DM83" s="8"/>
      <c r="DN83" s="8"/>
      <c r="DO83" s="8"/>
      <c r="DP83" s="8"/>
      <c r="DQ83" s="8"/>
      <c r="DR83" s="8"/>
      <c r="DS83" s="8"/>
      <c r="DT83" s="8"/>
      <c r="DU83" s="8"/>
      <c r="DV83" s="8"/>
      <c r="DW83" s="8"/>
      <c r="DX83" s="8"/>
      <c r="DY83" s="8"/>
      <c r="DZ83" s="8"/>
      <c r="EA83" s="8"/>
      <c r="EB83" s="8"/>
      <c r="EC83" s="8"/>
      <c r="ED83" s="8"/>
      <c r="EE83" s="8"/>
      <c r="EF83" s="8"/>
      <c r="EG83" s="8"/>
      <c r="EH83" s="8"/>
      <c r="EI83" s="8"/>
      <c r="EJ83" s="8"/>
      <c r="EK83" s="8"/>
      <c r="EL83" s="8"/>
      <c r="EM83" s="8"/>
      <c r="EN83" s="8"/>
      <c r="EO83" s="8"/>
      <c r="EP83" s="8"/>
      <c r="EQ83" s="8"/>
      <c r="ER83" s="8"/>
      <c r="ES83" s="8"/>
      <c r="ET83" s="8"/>
      <c r="EU83" s="8"/>
      <c r="EV83" s="8"/>
      <c r="EW83" s="8"/>
      <c r="EX83" s="8"/>
      <c r="EY83" s="8"/>
      <c r="EZ83" s="8"/>
      <c r="FA83" s="8"/>
      <c r="FB83" s="8"/>
      <c r="FC83" s="8"/>
      <c r="FD83" s="8"/>
      <c r="FE83" s="8"/>
      <c r="FF83" s="8"/>
      <c r="FG83" s="8"/>
      <c r="FH83" s="8"/>
      <c r="FI83" s="8"/>
      <c r="FJ83" s="8"/>
      <c r="FK83" s="8"/>
      <c r="FL83" s="8"/>
      <c r="FM83" s="8"/>
      <c r="FN83" s="8"/>
      <c r="FO83" s="8"/>
      <c r="FP83" s="8"/>
      <c r="FQ83" s="8"/>
      <c r="FR83" s="8"/>
      <c r="FS83" s="8"/>
      <c r="FT83" s="8"/>
      <c r="FU83" s="8"/>
      <c r="FV83" s="8"/>
      <c r="FW83" s="8"/>
      <c r="FX83" s="8"/>
      <c r="FY83" s="8"/>
      <c r="FZ83" s="8"/>
      <c r="GA83" s="8"/>
      <c r="GB83" s="8"/>
      <c r="GC83" s="8"/>
      <c r="GD83" s="8"/>
      <c r="GE83" s="8"/>
      <c r="GF83" s="8"/>
      <c r="GG83" s="8"/>
      <c r="GH83" s="8"/>
      <c r="GI83" s="8"/>
      <c r="GJ83" s="8"/>
    </row>
    <row r="84" spans="1:192" x14ac:dyDescent="0.25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52"/>
      <c r="AP84" s="52"/>
      <c r="AQ84" s="52"/>
      <c r="AR84" s="52"/>
      <c r="AS84" s="52"/>
      <c r="AT84" s="52"/>
      <c r="AU84" s="52"/>
      <c r="AV84" s="52"/>
      <c r="AW84" s="52"/>
      <c r="AX84" s="52"/>
      <c r="AY84" s="52"/>
      <c r="AZ84" s="52"/>
      <c r="BA84" s="52"/>
      <c r="BB84" s="52"/>
      <c r="BC84" s="52"/>
      <c r="BD84" s="52"/>
      <c r="BE84" s="52"/>
      <c r="BF84" s="52"/>
      <c r="BG84" s="52"/>
      <c r="BH84" s="52"/>
      <c r="BI84" s="52"/>
      <c r="BJ84" s="52"/>
      <c r="BK84" s="52"/>
      <c r="BL84" s="52"/>
      <c r="BM84" s="52"/>
      <c r="BN84" s="52"/>
      <c r="BO84" s="52"/>
      <c r="BP84" s="52"/>
      <c r="BQ84" s="52"/>
      <c r="BR84" s="52"/>
      <c r="BS84" s="52"/>
      <c r="BT84" s="52"/>
      <c r="BU84" s="52"/>
      <c r="BV84" s="52"/>
      <c r="BW84" s="52"/>
      <c r="BX84" s="52"/>
      <c r="BY84" s="139">
        <f t="shared" si="53"/>
        <v>44704</v>
      </c>
      <c r="BZ84" s="145" t="s">
        <v>157</v>
      </c>
      <c r="CA84" s="52"/>
      <c r="CB84" s="52"/>
      <c r="CC84" s="39"/>
      <c r="CD84" s="40"/>
      <c r="CE84" s="40"/>
      <c r="CF84" s="52"/>
      <c r="CG84" s="52"/>
      <c r="CH84" s="52"/>
      <c r="CI84" s="52"/>
      <c r="CJ84" s="52"/>
      <c r="CK84" s="52"/>
      <c r="CL84" s="52"/>
      <c r="CM84" s="52"/>
      <c r="CN84" s="52"/>
      <c r="CO84" s="52"/>
      <c r="CP84" s="52"/>
      <c r="CQ84" s="52"/>
      <c r="CR84" s="52"/>
      <c r="CS84" s="52"/>
      <c r="CT84" s="52"/>
      <c r="CU84" s="140">
        <f t="shared" si="54"/>
        <v>44704</v>
      </c>
      <c r="CV84" s="117"/>
      <c r="CW84" s="8"/>
      <c r="CX84" s="8"/>
      <c r="CY84" s="8"/>
      <c r="CZ84" s="8"/>
      <c r="DA84" s="8"/>
      <c r="DB84" s="8"/>
      <c r="DC84" s="8"/>
      <c r="DD84" s="8"/>
      <c r="DE84" s="8"/>
      <c r="DF84" s="8"/>
      <c r="DG84" s="8"/>
      <c r="DH84" s="8"/>
      <c r="DI84" s="8"/>
      <c r="DJ84" s="8"/>
      <c r="DK84" s="8"/>
      <c r="DL84" s="8"/>
      <c r="DM84" s="8"/>
      <c r="DN84" s="8"/>
      <c r="DO84" s="8"/>
      <c r="DP84" s="8"/>
      <c r="DQ84" s="8"/>
      <c r="DR84" s="8"/>
      <c r="DS84" s="8"/>
      <c r="DT84" s="8"/>
      <c r="DU84" s="8"/>
      <c r="DV84" s="8"/>
      <c r="DW84" s="8"/>
      <c r="DX84" s="8"/>
      <c r="DY84" s="8"/>
      <c r="DZ84" s="8"/>
      <c r="EA84" s="8"/>
      <c r="EB84" s="8"/>
      <c r="EC84" s="8"/>
      <c r="ED84" s="8"/>
      <c r="EE84" s="8"/>
      <c r="EF84" s="8"/>
      <c r="EG84" s="8"/>
      <c r="EH84" s="8"/>
      <c r="EI84" s="8"/>
      <c r="EJ84" s="8"/>
      <c r="EK84" s="8"/>
      <c r="EL84" s="8"/>
      <c r="EM84" s="8"/>
      <c r="EN84" s="8"/>
      <c r="EO84" s="8"/>
      <c r="EP84" s="8"/>
      <c r="EQ84" s="8"/>
      <c r="ER84" s="8"/>
      <c r="ES84" s="8"/>
      <c r="ET84" s="8"/>
      <c r="EU84" s="8"/>
      <c r="EV84" s="8"/>
      <c r="EW84" s="8"/>
      <c r="EX84" s="8"/>
      <c r="EY84" s="8"/>
      <c r="EZ84" s="8"/>
      <c r="FA84" s="8"/>
      <c r="FB84" s="8"/>
      <c r="FC84" s="8"/>
      <c r="FD84" s="8"/>
      <c r="FE84" s="8"/>
      <c r="FF84" s="8"/>
      <c r="FG84" s="8"/>
      <c r="FH84" s="8"/>
      <c r="FI84" s="8"/>
      <c r="FJ84" s="8"/>
      <c r="FK84" s="8"/>
      <c r="FL84" s="8"/>
      <c r="FM84" s="8"/>
      <c r="FN84" s="8"/>
      <c r="FO84" s="8"/>
      <c r="FP84" s="8"/>
      <c r="FQ84" s="8"/>
      <c r="FR84" s="8"/>
      <c r="FS84" s="8"/>
      <c r="FT84" s="8"/>
      <c r="FU84" s="8"/>
      <c r="FV84" s="8"/>
      <c r="FW84" s="8"/>
      <c r="FX84" s="8"/>
      <c r="FY84" s="8"/>
      <c r="FZ84" s="8"/>
      <c r="GA84" s="8"/>
      <c r="GB84" s="8"/>
      <c r="GC84" s="8"/>
      <c r="GD84" s="8"/>
      <c r="GE84" s="8"/>
      <c r="GF84" s="8"/>
      <c r="GG84" s="8"/>
      <c r="GH84" s="8"/>
      <c r="GI84" s="8"/>
      <c r="GJ84" s="8"/>
    </row>
    <row r="85" spans="1:192" x14ac:dyDescent="0.2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52"/>
      <c r="AP85" s="52"/>
      <c r="AQ85" s="52"/>
      <c r="AR85" s="52"/>
      <c r="AS85" s="52"/>
      <c r="AT85" s="52"/>
      <c r="AU85" s="52"/>
      <c r="AV85" s="52"/>
      <c r="AW85" s="52"/>
      <c r="AX85" s="52"/>
      <c r="AY85" s="52"/>
      <c r="AZ85" s="52"/>
      <c r="BA85" s="52"/>
      <c r="BB85" s="52"/>
      <c r="BC85" s="52"/>
      <c r="BD85" s="52"/>
      <c r="BE85" s="52"/>
      <c r="BF85" s="52"/>
      <c r="BG85" s="52"/>
      <c r="BH85" s="52"/>
      <c r="BI85" s="52"/>
      <c r="BJ85" s="52"/>
      <c r="BK85" s="52"/>
      <c r="BL85" s="52"/>
      <c r="BM85" s="52"/>
      <c r="BN85" s="52"/>
      <c r="BO85" s="52"/>
      <c r="BP85" s="52"/>
      <c r="BQ85" s="52"/>
      <c r="BR85" s="52"/>
      <c r="BS85" s="52"/>
      <c r="BT85" s="52"/>
      <c r="BU85" s="52"/>
      <c r="BV85" s="52"/>
      <c r="BW85" s="52"/>
      <c r="BX85" s="52"/>
      <c r="BY85" s="139">
        <f t="shared" si="53"/>
        <v>44705</v>
      </c>
      <c r="BZ85" s="145" t="s">
        <v>158</v>
      </c>
      <c r="CA85" s="52"/>
      <c r="CB85" s="52"/>
      <c r="CC85" s="39"/>
      <c r="CD85" s="40"/>
      <c r="CE85" s="40"/>
      <c r="CF85" s="52"/>
      <c r="CG85" s="52"/>
      <c r="CH85" s="52"/>
      <c r="CI85" s="52"/>
      <c r="CJ85" s="52"/>
      <c r="CK85" s="52"/>
      <c r="CL85" s="52"/>
      <c r="CM85" s="52"/>
      <c r="CN85" s="52"/>
      <c r="CO85" s="52"/>
      <c r="CP85" s="52"/>
      <c r="CQ85" s="52"/>
      <c r="CR85" s="52"/>
      <c r="CS85" s="52"/>
      <c r="CT85" s="52"/>
      <c r="CU85" s="140">
        <f t="shared" si="54"/>
        <v>44705</v>
      </c>
      <c r="CV85" s="117"/>
      <c r="CW85" s="8"/>
      <c r="CX85" s="8"/>
      <c r="CY85" s="8"/>
      <c r="CZ85" s="8"/>
      <c r="DA85" s="8"/>
      <c r="DB85" s="8"/>
      <c r="DC85" s="8"/>
      <c r="DD85" s="8"/>
      <c r="DE85" s="8"/>
      <c r="DF85" s="8"/>
      <c r="DG85" s="8"/>
      <c r="DH85" s="8"/>
      <c r="DI85" s="8"/>
      <c r="DJ85" s="8"/>
      <c r="DK85" s="8"/>
      <c r="DL85" s="8"/>
      <c r="DM85" s="8"/>
      <c r="DN85" s="8"/>
      <c r="DO85" s="8"/>
      <c r="DP85" s="8"/>
      <c r="DQ85" s="8"/>
      <c r="DR85" s="8"/>
      <c r="DS85" s="8"/>
      <c r="DT85" s="8"/>
      <c r="DU85" s="8"/>
      <c r="DV85" s="8"/>
      <c r="DW85" s="8"/>
      <c r="DX85" s="8"/>
      <c r="DY85" s="8"/>
      <c r="DZ85" s="8"/>
      <c r="EA85" s="8"/>
      <c r="EB85" s="8"/>
      <c r="EC85" s="8"/>
      <c r="ED85" s="8"/>
      <c r="EE85" s="8"/>
      <c r="EF85" s="8"/>
      <c r="EG85" s="8"/>
      <c r="EH85" s="8"/>
      <c r="EI85" s="8"/>
      <c r="EJ85" s="8"/>
      <c r="EK85" s="8"/>
      <c r="EL85" s="8"/>
      <c r="EM85" s="8"/>
      <c r="EN85" s="8"/>
      <c r="EO85" s="8"/>
      <c r="EP85" s="8"/>
      <c r="EQ85" s="8"/>
      <c r="ER85" s="8"/>
      <c r="ES85" s="8"/>
      <c r="ET85" s="8"/>
      <c r="EU85" s="8"/>
      <c r="EV85" s="8"/>
      <c r="EW85" s="8"/>
      <c r="EX85" s="8"/>
      <c r="EY85" s="8"/>
      <c r="EZ85" s="8"/>
      <c r="FA85" s="8"/>
      <c r="FB85" s="8"/>
      <c r="FC85" s="8"/>
      <c r="FD85" s="8"/>
      <c r="FE85" s="8"/>
      <c r="FF85" s="8"/>
      <c r="FG85" s="8"/>
      <c r="FH85" s="8"/>
      <c r="FI85" s="8"/>
      <c r="FJ85" s="8"/>
      <c r="FK85" s="8"/>
      <c r="FL85" s="8"/>
      <c r="FM85" s="8"/>
      <c r="FN85" s="8"/>
      <c r="FO85" s="8"/>
      <c r="FP85" s="8"/>
      <c r="FQ85" s="8"/>
      <c r="FR85" s="8"/>
      <c r="FS85" s="8"/>
      <c r="FT85" s="8"/>
      <c r="FU85" s="8"/>
      <c r="FV85" s="8"/>
      <c r="FW85" s="8"/>
      <c r="FX85" s="8"/>
      <c r="FY85" s="8"/>
      <c r="FZ85" s="8"/>
      <c r="GA85" s="8"/>
      <c r="GB85" s="8"/>
      <c r="GC85" s="8"/>
      <c r="GD85" s="8"/>
      <c r="GE85" s="8"/>
      <c r="GF85" s="8"/>
      <c r="GG85" s="8"/>
      <c r="GH85" s="8"/>
      <c r="GI85" s="8"/>
      <c r="GJ85" s="8"/>
    </row>
    <row r="86" spans="1:192" x14ac:dyDescent="0.25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52"/>
      <c r="AP86" s="52"/>
      <c r="AQ86" s="52"/>
      <c r="AR86" s="52"/>
      <c r="AS86" s="52"/>
      <c r="AT86" s="52"/>
      <c r="AU86" s="52"/>
      <c r="AV86" s="52"/>
      <c r="AW86" s="52"/>
      <c r="AX86" s="52"/>
      <c r="AY86" s="52"/>
      <c r="AZ86" s="52"/>
      <c r="BA86" s="52"/>
      <c r="BB86" s="52"/>
      <c r="BC86" s="52"/>
      <c r="BD86" s="52"/>
      <c r="BE86" s="52"/>
      <c r="BF86" s="52"/>
      <c r="BG86" s="52"/>
      <c r="BH86" s="52"/>
      <c r="BI86" s="52"/>
      <c r="BJ86" s="52"/>
      <c r="BK86" s="52"/>
      <c r="BL86" s="52"/>
      <c r="BM86" s="52"/>
      <c r="BN86" s="52"/>
      <c r="BO86" s="52"/>
      <c r="BP86" s="52"/>
      <c r="BQ86" s="52"/>
      <c r="BR86" s="52"/>
      <c r="BS86" s="52"/>
      <c r="BT86" s="52"/>
      <c r="BU86" s="52"/>
      <c r="BV86" s="52"/>
      <c r="BW86" s="52"/>
      <c r="BX86" s="52"/>
      <c r="BY86" s="139">
        <f t="shared" si="53"/>
        <v>44706</v>
      </c>
      <c r="BZ86" s="145" t="s">
        <v>159</v>
      </c>
      <c r="CA86" s="52"/>
      <c r="CB86" s="52"/>
      <c r="CC86" s="39"/>
      <c r="CD86" s="40"/>
      <c r="CE86" s="40"/>
      <c r="CF86" s="52"/>
      <c r="CG86" s="52"/>
      <c r="CH86" s="52"/>
      <c r="CI86" s="52"/>
      <c r="CJ86" s="52"/>
      <c r="CK86" s="52"/>
      <c r="CL86" s="52"/>
      <c r="CM86" s="52"/>
      <c r="CN86" s="52"/>
      <c r="CO86" s="52"/>
      <c r="CP86" s="52"/>
      <c r="CQ86" s="52"/>
      <c r="CR86" s="52"/>
      <c r="CS86" s="52"/>
      <c r="CT86" s="52"/>
      <c r="CU86" s="140">
        <f t="shared" si="54"/>
        <v>44706</v>
      </c>
      <c r="CV86" s="117"/>
      <c r="CW86" s="8"/>
      <c r="CX86" s="8"/>
      <c r="CY86" s="8"/>
      <c r="CZ86" s="8"/>
      <c r="DA86" s="8"/>
      <c r="DB86" s="8"/>
      <c r="DC86" s="8"/>
      <c r="DD86" s="8"/>
      <c r="DE86" s="8"/>
      <c r="DF86" s="8"/>
      <c r="DG86" s="8"/>
      <c r="DH86" s="8"/>
      <c r="DI86" s="8"/>
      <c r="DJ86" s="8"/>
      <c r="DK86" s="8"/>
      <c r="DL86" s="8"/>
      <c r="DM86" s="8"/>
      <c r="DN86" s="8"/>
      <c r="DO86" s="8"/>
      <c r="DP86" s="8"/>
      <c r="DQ86" s="8"/>
      <c r="DR86" s="8"/>
      <c r="DS86" s="8"/>
      <c r="DT86" s="8"/>
      <c r="DU86" s="8"/>
      <c r="DV86" s="8"/>
      <c r="DW86" s="8"/>
      <c r="DX86" s="8"/>
      <c r="DY86" s="8"/>
      <c r="DZ86" s="8"/>
      <c r="EA86" s="8"/>
      <c r="EB86" s="8"/>
      <c r="EC86" s="8"/>
      <c r="ED86" s="8"/>
      <c r="EE86" s="8"/>
      <c r="EF86" s="8"/>
      <c r="EG86" s="8"/>
      <c r="EH86" s="8"/>
      <c r="EI86" s="8"/>
      <c r="EJ86" s="8"/>
      <c r="EK86" s="8"/>
      <c r="EL86" s="8"/>
      <c r="EM86" s="8"/>
      <c r="EN86" s="8"/>
      <c r="EO86" s="8"/>
      <c r="EP86" s="8"/>
      <c r="EQ86" s="8"/>
      <c r="ER86" s="8"/>
      <c r="ES86" s="8"/>
      <c r="ET86" s="8"/>
      <c r="EU86" s="8"/>
      <c r="EV86" s="8"/>
      <c r="EW86" s="8"/>
      <c r="EX86" s="8"/>
      <c r="EY86" s="8"/>
      <c r="EZ86" s="8"/>
      <c r="FA86" s="8"/>
      <c r="FB86" s="8"/>
      <c r="FC86" s="8"/>
      <c r="FD86" s="8"/>
      <c r="FE86" s="8"/>
      <c r="FF86" s="8"/>
      <c r="FG86" s="8"/>
      <c r="FH86" s="8"/>
      <c r="FI86" s="8"/>
      <c r="FJ86" s="8"/>
      <c r="FK86" s="8"/>
      <c r="FL86" s="8"/>
      <c r="FM86" s="8"/>
      <c r="FN86" s="8"/>
      <c r="FO86" s="8"/>
      <c r="FP86" s="8"/>
      <c r="FQ86" s="8"/>
      <c r="FR86" s="8"/>
      <c r="FS86" s="8"/>
      <c r="FT86" s="8"/>
      <c r="FU86" s="8"/>
      <c r="FV86" s="8"/>
      <c r="FW86" s="8"/>
      <c r="FX86" s="8"/>
      <c r="FY86" s="8"/>
      <c r="FZ86" s="8"/>
      <c r="GA86" s="8"/>
      <c r="GB86" s="8"/>
      <c r="GC86" s="8"/>
      <c r="GD86" s="8"/>
      <c r="GE86" s="8"/>
      <c r="GF86" s="8"/>
      <c r="GG86" s="8"/>
      <c r="GH86" s="8"/>
      <c r="GI86" s="8"/>
      <c r="GJ86" s="8"/>
    </row>
    <row r="87" spans="1:192" x14ac:dyDescent="0.25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52"/>
      <c r="AP87" s="52"/>
      <c r="AQ87" s="52"/>
      <c r="AR87" s="52"/>
      <c r="AS87" s="52"/>
      <c r="AT87" s="52"/>
      <c r="AU87" s="52"/>
      <c r="AV87" s="52"/>
      <c r="AW87" s="52"/>
      <c r="AX87" s="52"/>
      <c r="AY87" s="52"/>
      <c r="AZ87" s="52"/>
      <c r="BA87" s="52"/>
      <c r="BB87" s="52"/>
      <c r="BC87" s="52"/>
      <c r="BD87" s="52"/>
      <c r="BE87" s="52"/>
      <c r="BF87" s="52"/>
      <c r="BG87" s="52"/>
      <c r="BH87" s="52"/>
      <c r="BI87" s="52"/>
      <c r="BJ87" s="52"/>
      <c r="BK87" s="52"/>
      <c r="BL87" s="52"/>
      <c r="BM87" s="52"/>
      <c r="BN87" s="52"/>
      <c r="BO87" s="52"/>
      <c r="BP87" s="52"/>
      <c r="BQ87" s="52"/>
      <c r="BR87" s="52"/>
      <c r="BS87" s="52"/>
      <c r="BT87" s="52"/>
      <c r="BU87" s="52"/>
      <c r="BV87" s="52"/>
      <c r="BW87" s="52"/>
      <c r="BX87" s="52"/>
      <c r="BY87" s="139">
        <f t="shared" si="53"/>
        <v>44707</v>
      </c>
      <c r="BZ87" s="145" t="s">
        <v>160</v>
      </c>
      <c r="CA87" s="52"/>
      <c r="CB87" s="52"/>
      <c r="CC87" s="39"/>
      <c r="CD87" s="40"/>
      <c r="CE87" s="40"/>
      <c r="CF87" s="52"/>
      <c r="CG87" s="52"/>
      <c r="CH87" s="52"/>
      <c r="CI87" s="52"/>
      <c r="CJ87" s="52"/>
      <c r="CK87" s="52"/>
      <c r="CL87" s="52"/>
      <c r="CM87" s="52"/>
      <c r="CN87" s="52"/>
      <c r="CO87" s="52"/>
      <c r="CP87" s="52"/>
      <c r="CQ87" s="52"/>
      <c r="CR87" s="52"/>
      <c r="CS87" s="52"/>
      <c r="CT87" s="52"/>
      <c r="CU87" s="140">
        <f t="shared" si="54"/>
        <v>44707</v>
      </c>
      <c r="CV87" s="117"/>
      <c r="CW87" s="8"/>
      <c r="CX87" s="8"/>
      <c r="CY87" s="8"/>
      <c r="CZ87" s="8"/>
      <c r="DA87" s="8"/>
      <c r="DB87" s="8"/>
      <c r="DC87" s="8"/>
      <c r="DD87" s="8"/>
      <c r="DE87" s="8"/>
      <c r="DF87" s="8"/>
      <c r="DG87" s="8"/>
      <c r="DH87" s="8"/>
      <c r="DI87" s="8"/>
      <c r="DJ87" s="8"/>
      <c r="DK87" s="8"/>
      <c r="DL87" s="8"/>
      <c r="DM87" s="8"/>
      <c r="DN87" s="8"/>
      <c r="DO87" s="8"/>
      <c r="DP87" s="8"/>
      <c r="DQ87" s="8"/>
      <c r="DR87" s="8"/>
      <c r="DS87" s="8"/>
      <c r="DT87" s="8"/>
      <c r="DU87" s="8"/>
      <c r="DV87" s="8"/>
      <c r="DW87" s="8"/>
      <c r="DX87" s="8"/>
      <c r="DY87" s="8"/>
      <c r="DZ87" s="8"/>
      <c r="EA87" s="8"/>
      <c r="EB87" s="8"/>
      <c r="EC87" s="8"/>
      <c r="ED87" s="8"/>
      <c r="EE87" s="8"/>
      <c r="EF87" s="8"/>
      <c r="EG87" s="8"/>
      <c r="EH87" s="8"/>
      <c r="EI87" s="8"/>
      <c r="EJ87" s="8"/>
      <c r="EK87" s="8"/>
      <c r="EL87" s="8"/>
      <c r="EM87" s="8"/>
      <c r="EN87" s="8"/>
      <c r="EO87" s="8"/>
      <c r="EP87" s="8"/>
      <c r="EQ87" s="8"/>
      <c r="ER87" s="8"/>
      <c r="ES87" s="8"/>
      <c r="ET87" s="8"/>
      <c r="EU87" s="8"/>
      <c r="EV87" s="8"/>
      <c r="EW87" s="8"/>
      <c r="EX87" s="8"/>
      <c r="EY87" s="8"/>
      <c r="EZ87" s="8"/>
      <c r="FA87" s="8"/>
      <c r="FB87" s="8"/>
      <c r="FC87" s="8"/>
      <c r="FD87" s="8"/>
      <c r="FE87" s="8"/>
      <c r="FF87" s="8"/>
      <c r="FG87" s="8"/>
      <c r="FH87" s="8"/>
      <c r="FI87" s="8"/>
      <c r="FJ87" s="8"/>
      <c r="FK87" s="8"/>
      <c r="FL87" s="8"/>
      <c r="FM87" s="8"/>
      <c r="FN87" s="8"/>
      <c r="FO87" s="8"/>
      <c r="FP87" s="8"/>
      <c r="FQ87" s="8"/>
      <c r="FR87" s="8"/>
      <c r="FS87" s="8"/>
      <c r="FT87" s="8"/>
      <c r="FU87" s="8"/>
      <c r="FV87" s="8"/>
      <c r="FW87" s="8"/>
      <c r="FX87" s="8"/>
      <c r="FY87" s="8"/>
      <c r="FZ87" s="8"/>
      <c r="GA87" s="8"/>
      <c r="GB87" s="8"/>
      <c r="GC87" s="8"/>
      <c r="GD87" s="8"/>
      <c r="GE87" s="8"/>
      <c r="GF87" s="8"/>
      <c r="GG87" s="8"/>
      <c r="GH87" s="8"/>
      <c r="GI87" s="8"/>
      <c r="GJ87" s="8"/>
    </row>
    <row r="88" spans="1:192" x14ac:dyDescent="0.25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52"/>
      <c r="AP88" s="52"/>
      <c r="AQ88" s="52"/>
      <c r="AR88" s="52"/>
      <c r="AS88" s="52"/>
      <c r="AT88" s="52"/>
      <c r="AU88" s="52"/>
      <c r="AV88" s="52"/>
      <c r="AW88" s="52"/>
      <c r="AX88" s="52"/>
      <c r="AY88" s="52"/>
      <c r="AZ88" s="52"/>
      <c r="BA88" s="52"/>
      <c r="BB88" s="52"/>
      <c r="BC88" s="52"/>
      <c r="BD88" s="52"/>
      <c r="BE88" s="52"/>
      <c r="BF88" s="52"/>
      <c r="BG88" s="52"/>
      <c r="BH88" s="52"/>
      <c r="BI88" s="52"/>
      <c r="BJ88" s="52"/>
      <c r="BK88" s="52"/>
      <c r="BL88" s="52"/>
      <c r="BM88" s="52"/>
      <c r="BN88" s="52"/>
      <c r="BO88" s="52"/>
      <c r="BP88" s="52"/>
      <c r="BQ88" s="52"/>
      <c r="BR88" s="52"/>
      <c r="BS88" s="52"/>
      <c r="BT88" s="52"/>
      <c r="BU88" s="52"/>
      <c r="BV88" s="52"/>
      <c r="BW88" s="52"/>
      <c r="BX88" s="52"/>
      <c r="BY88" s="139">
        <f t="shared" si="53"/>
        <v>44708</v>
      </c>
      <c r="BZ88" s="145" t="s">
        <v>161</v>
      </c>
      <c r="CA88" s="52"/>
      <c r="CB88" s="52"/>
      <c r="CC88" s="39"/>
      <c r="CD88" s="40"/>
      <c r="CE88" s="40"/>
      <c r="CF88" s="52"/>
      <c r="CG88" s="52"/>
      <c r="CH88" s="52"/>
      <c r="CI88" s="52"/>
      <c r="CJ88" s="52"/>
      <c r="CK88" s="52"/>
      <c r="CL88" s="52"/>
      <c r="CM88" s="52"/>
      <c r="CN88" s="52"/>
      <c r="CO88" s="52"/>
      <c r="CP88" s="52"/>
      <c r="CQ88" s="52"/>
      <c r="CR88" s="52"/>
      <c r="CS88" s="52"/>
      <c r="CT88" s="52"/>
      <c r="CU88" s="140">
        <f t="shared" si="54"/>
        <v>44708</v>
      </c>
      <c r="CV88" s="117"/>
      <c r="CW88" s="8"/>
      <c r="CX88" s="8"/>
      <c r="CY88" s="8"/>
      <c r="CZ88" s="8"/>
      <c r="DA88" s="8"/>
      <c r="DB88" s="8"/>
      <c r="DC88" s="8"/>
      <c r="DD88" s="8"/>
      <c r="DE88" s="8"/>
      <c r="DF88" s="8"/>
      <c r="DG88" s="8"/>
      <c r="DH88" s="8"/>
      <c r="DI88" s="8"/>
      <c r="DJ88" s="8"/>
      <c r="DK88" s="8"/>
      <c r="DL88" s="8"/>
      <c r="DM88" s="8"/>
      <c r="DN88" s="8"/>
      <c r="DO88" s="8"/>
      <c r="DP88" s="8"/>
      <c r="DQ88" s="8"/>
      <c r="DR88" s="8"/>
      <c r="DS88" s="8"/>
      <c r="DT88" s="8"/>
      <c r="DU88" s="8"/>
      <c r="DV88" s="8"/>
      <c r="DW88" s="8"/>
      <c r="DX88" s="8"/>
      <c r="DY88" s="8"/>
      <c r="DZ88" s="8"/>
      <c r="EA88" s="8"/>
      <c r="EB88" s="8"/>
      <c r="EC88" s="8"/>
      <c r="ED88" s="8"/>
      <c r="EE88" s="8"/>
      <c r="EF88" s="8"/>
      <c r="EG88" s="8"/>
      <c r="EH88" s="8"/>
      <c r="EI88" s="8"/>
      <c r="EJ88" s="8"/>
      <c r="EK88" s="8"/>
      <c r="EL88" s="8"/>
      <c r="EM88" s="8"/>
      <c r="EN88" s="8"/>
      <c r="EO88" s="8"/>
      <c r="EP88" s="8"/>
      <c r="EQ88" s="8"/>
      <c r="ER88" s="8"/>
      <c r="ES88" s="8"/>
      <c r="ET88" s="8"/>
      <c r="EU88" s="8"/>
      <c r="EV88" s="8"/>
      <c r="EW88" s="8"/>
      <c r="EX88" s="8"/>
      <c r="EY88" s="8"/>
      <c r="EZ88" s="8"/>
      <c r="FA88" s="8"/>
      <c r="FB88" s="8"/>
      <c r="FC88" s="8"/>
      <c r="FD88" s="8"/>
      <c r="FE88" s="8"/>
      <c r="FF88" s="8"/>
      <c r="FG88" s="8"/>
      <c r="FH88" s="8"/>
      <c r="FI88" s="8"/>
      <c r="FJ88" s="8"/>
      <c r="FK88" s="8"/>
      <c r="FL88" s="8"/>
      <c r="FM88" s="8"/>
      <c r="FN88" s="8"/>
      <c r="FO88" s="8"/>
      <c r="FP88" s="8"/>
      <c r="FQ88" s="8"/>
      <c r="FR88" s="8"/>
      <c r="FS88" s="8"/>
      <c r="FT88" s="8"/>
      <c r="FU88" s="8"/>
      <c r="FV88" s="8"/>
      <c r="FW88" s="8"/>
      <c r="FX88" s="8"/>
      <c r="FY88" s="8"/>
      <c r="FZ88" s="8"/>
      <c r="GA88" s="8"/>
      <c r="GB88" s="8"/>
      <c r="GC88" s="8"/>
      <c r="GD88" s="8"/>
      <c r="GE88" s="8"/>
      <c r="GF88" s="8"/>
      <c r="GG88" s="8"/>
      <c r="GH88" s="8"/>
      <c r="GI88" s="8"/>
      <c r="GJ88" s="8"/>
    </row>
    <row r="89" spans="1:192" x14ac:dyDescent="0.25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52"/>
      <c r="AP89" s="52"/>
      <c r="AQ89" s="52"/>
      <c r="AR89" s="52"/>
      <c r="AS89" s="52"/>
      <c r="AT89" s="52"/>
      <c r="AU89" s="52"/>
      <c r="AV89" s="52"/>
      <c r="AW89" s="52"/>
      <c r="AX89" s="52"/>
      <c r="AY89" s="52"/>
      <c r="AZ89" s="52"/>
      <c r="BA89" s="52"/>
      <c r="BB89" s="52"/>
      <c r="BC89" s="52"/>
      <c r="BD89" s="52"/>
      <c r="BE89" s="52"/>
      <c r="BF89" s="52"/>
      <c r="BG89" s="52"/>
      <c r="BH89" s="52"/>
      <c r="BI89" s="52"/>
      <c r="BJ89" s="52"/>
      <c r="BK89" s="52"/>
      <c r="BL89" s="52"/>
      <c r="BM89" s="52"/>
      <c r="BN89" s="52"/>
      <c r="BO89" s="52"/>
      <c r="BP89" s="52"/>
      <c r="BQ89" s="52"/>
      <c r="BR89" s="52"/>
      <c r="BS89" s="52"/>
      <c r="BT89" s="52"/>
      <c r="BU89" s="52"/>
      <c r="BV89" s="52"/>
      <c r="BW89" s="52"/>
      <c r="BX89" s="52"/>
      <c r="BY89" s="139">
        <f t="shared" si="53"/>
        <v>44709</v>
      </c>
      <c r="BZ89" s="145" t="s">
        <v>162</v>
      </c>
      <c r="CA89" s="52"/>
      <c r="CB89" s="52"/>
      <c r="CC89" s="39"/>
      <c r="CD89" s="40"/>
      <c r="CE89" s="40"/>
      <c r="CF89" s="52"/>
      <c r="CG89" s="52"/>
      <c r="CH89" s="52"/>
      <c r="CI89" s="52"/>
      <c r="CJ89" s="52"/>
      <c r="CK89" s="52"/>
      <c r="CL89" s="52"/>
      <c r="CM89" s="52"/>
      <c r="CN89" s="52"/>
      <c r="CO89" s="52"/>
      <c r="CP89" s="52"/>
      <c r="CQ89" s="52"/>
      <c r="CR89" s="52"/>
      <c r="CS89" s="52"/>
      <c r="CT89" s="52"/>
      <c r="CU89" s="140">
        <f t="shared" si="54"/>
        <v>44709</v>
      </c>
      <c r="CV89" s="117"/>
      <c r="CW89" s="8"/>
      <c r="CX89" s="8"/>
      <c r="CY89" s="8"/>
      <c r="CZ89" s="8"/>
      <c r="DA89" s="8"/>
      <c r="DB89" s="8"/>
      <c r="DC89" s="8"/>
      <c r="DD89" s="8"/>
      <c r="DE89" s="8"/>
      <c r="DF89" s="8"/>
      <c r="DG89" s="8"/>
      <c r="DH89" s="8"/>
      <c r="DI89" s="8"/>
      <c r="DJ89" s="8"/>
      <c r="DK89" s="8"/>
      <c r="DL89" s="8"/>
      <c r="DM89" s="8"/>
      <c r="DN89" s="8"/>
      <c r="DO89" s="8"/>
      <c r="DP89" s="8"/>
      <c r="DQ89" s="8"/>
      <c r="DR89" s="8"/>
      <c r="DS89" s="8"/>
      <c r="DT89" s="8"/>
      <c r="DU89" s="8"/>
      <c r="DV89" s="8"/>
      <c r="DW89" s="8"/>
      <c r="DX89" s="8"/>
      <c r="DY89" s="8"/>
      <c r="DZ89" s="8"/>
      <c r="EA89" s="8"/>
      <c r="EB89" s="8"/>
      <c r="EC89" s="8"/>
      <c r="ED89" s="8"/>
      <c r="EE89" s="8"/>
      <c r="EF89" s="8"/>
      <c r="EG89" s="8"/>
      <c r="EH89" s="8"/>
      <c r="EI89" s="8"/>
      <c r="EJ89" s="8"/>
      <c r="EK89" s="8"/>
      <c r="EL89" s="8"/>
      <c r="EM89" s="8"/>
      <c r="EN89" s="8"/>
      <c r="EO89" s="8"/>
      <c r="EP89" s="8"/>
      <c r="EQ89" s="8"/>
      <c r="ER89" s="8"/>
      <c r="ES89" s="8"/>
      <c r="ET89" s="8"/>
      <c r="EU89" s="8"/>
      <c r="EV89" s="8"/>
      <c r="EW89" s="8"/>
      <c r="EX89" s="8"/>
      <c r="EY89" s="8"/>
      <c r="EZ89" s="8"/>
      <c r="FA89" s="8"/>
      <c r="FB89" s="8"/>
      <c r="FC89" s="8"/>
      <c r="FD89" s="8"/>
      <c r="FE89" s="8"/>
      <c r="FF89" s="8"/>
      <c r="FG89" s="8"/>
      <c r="FH89" s="8"/>
      <c r="FI89" s="8"/>
      <c r="FJ89" s="8"/>
      <c r="FK89" s="8"/>
      <c r="FL89" s="8"/>
      <c r="FM89" s="8"/>
      <c r="FN89" s="8"/>
      <c r="FO89" s="8"/>
      <c r="FP89" s="8"/>
      <c r="FQ89" s="8"/>
      <c r="FR89" s="8"/>
      <c r="FS89" s="8"/>
      <c r="FT89" s="8"/>
      <c r="FU89" s="8"/>
      <c r="FV89" s="8"/>
      <c r="FW89" s="8"/>
      <c r="FX89" s="8"/>
      <c r="FY89" s="8"/>
      <c r="FZ89" s="8"/>
      <c r="GA89" s="8"/>
      <c r="GB89" s="8"/>
      <c r="GC89" s="8"/>
      <c r="GD89" s="8"/>
      <c r="GE89" s="8"/>
      <c r="GF89" s="8"/>
      <c r="GG89" s="8"/>
      <c r="GH89" s="8"/>
      <c r="GI89" s="8"/>
      <c r="GJ89" s="8"/>
    </row>
    <row r="90" spans="1:192" x14ac:dyDescent="0.25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52"/>
      <c r="AP90" s="52"/>
      <c r="AQ90" s="52"/>
      <c r="AR90" s="52"/>
      <c r="AS90" s="52"/>
      <c r="AT90" s="52"/>
      <c r="AU90" s="52"/>
      <c r="AV90" s="52"/>
      <c r="AW90" s="52"/>
      <c r="AX90" s="52"/>
      <c r="AY90" s="52"/>
      <c r="AZ90" s="52"/>
      <c r="BA90" s="52"/>
      <c r="BB90" s="52"/>
      <c r="BC90" s="52"/>
      <c r="BD90" s="52"/>
      <c r="BE90" s="52"/>
      <c r="BF90" s="52"/>
      <c r="BG90" s="52"/>
      <c r="BH90" s="52"/>
      <c r="BI90" s="52"/>
      <c r="BJ90" s="52"/>
      <c r="BK90" s="52"/>
      <c r="BL90" s="52"/>
      <c r="BM90" s="52"/>
      <c r="BN90" s="52"/>
      <c r="BO90" s="52"/>
      <c r="BP90" s="52"/>
      <c r="BQ90" s="52"/>
      <c r="BR90" s="52"/>
      <c r="BS90" s="52"/>
      <c r="BT90" s="52"/>
      <c r="BU90" s="52"/>
      <c r="BV90" s="52"/>
      <c r="BW90" s="52"/>
      <c r="BX90" s="52"/>
      <c r="BY90" s="139">
        <f t="shared" si="53"/>
        <v>44710</v>
      </c>
      <c r="BZ90" s="145" t="s">
        <v>163</v>
      </c>
      <c r="CA90" s="52"/>
      <c r="CB90" s="52"/>
      <c r="CC90" s="39"/>
      <c r="CD90" s="40"/>
      <c r="CE90" s="40"/>
      <c r="CF90" s="52"/>
      <c r="CG90" s="52"/>
      <c r="CH90" s="52"/>
      <c r="CI90" s="52"/>
      <c r="CJ90" s="52"/>
      <c r="CK90" s="52"/>
      <c r="CL90" s="52"/>
      <c r="CM90" s="52"/>
      <c r="CN90" s="52"/>
      <c r="CO90" s="52"/>
      <c r="CP90" s="52"/>
      <c r="CQ90" s="52"/>
      <c r="CR90" s="52"/>
      <c r="CS90" s="52"/>
      <c r="CT90" s="52"/>
      <c r="CU90" s="140">
        <f t="shared" si="54"/>
        <v>44710</v>
      </c>
      <c r="CV90" s="117"/>
      <c r="CW90" s="8"/>
      <c r="CX90" s="8"/>
      <c r="CY90" s="8"/>
      <c r="CZ90" s="8"/>
      <c r="DA90" s="8"/>
      <c r="DB90" s="8"/>
      <c r="DC90" s="8"/>
      <c r="DD90" s="8"/>
      <c r="DE90" s="8"/>
      <c r="DF90" s="8"/>
      <c r="DG90" s="8"/>
      <c r="DH90" s="8"/>
      <c r="DI90" s="8"/>
      <c r="DJ90" s="8"/>
      <c r="DK90" s="8"/>
      <c r="DL90" s="8"/>
      <c r="DM90" s="8"/>
      <c r="DN90" s="8"/>
      <c r="DO90" s="8"/>
      <c r="DP90" s="8"/>
      <c r="DQ90" s="8"/>
      <c r="DR90" s="8"/>
      <c r="DS90" s="8"/>
      <c r="DT90" s="8"/>
      <c r="DU90" s="8"/>
      <c r="DV90" s="8"/>
      <c r="DW90" s="8"/>
      <c r="DX90" s="8"/>
      <c r="DY90" s="8"/>
      <c r="DZ90" s="8"/>
      <c r="EA90" s="8"/>
      <c r="EB90" s="8"/>
      <c r="EC90" s="8"/>
      <c r="ED90" s="8"/>
      <c r="EE90" s="8"/>
      <c r="EF90" s="8"/>
      <c r="EG90" s="8"/>
      <c r="EH90" s="8"/>
      <c r="EI90" s="8"/>
      <c r="EJ90" s="8"/>
      <c r="EK90" s="8"/>
      <c r="EL90" s="8"/>
      <c r="EM90" s="8"/>
      <c r="EN90" s="8"/>
      <c r="EO90" s="8"/>
      <c r="EP90" s="8"/>
      <c r="EQ90" s="8"/>
      <c r="ER90" s="8"/>
      <c r="ES90" s="8"/>
      <c r="ET90" s="8"/>
      <c r="EU90" s="8"/>
      <c r="EV90" s="8"/>
      <c r="EW90" s="8"/>
      <c r="EX90" s="8"/>
      <c r="EY90" s="8"/>
      <c r="EZ90" s="8"/>
      <c r="FA90" s="8"/>
      <c r="FB90" s="8"/>
      <c r="FC90" s="8"/>
      <c r="FD90" s="8"/>
      <c r="FE90" s="8"/>
      <c r="FF90" s="8"/>
      <c r="FG90" s="8"/>
      <c r="FH90" s="8"/>
      <c r="FI90" s="8"/>
      <c r="FJ90" s="8"/>
      <c r="FK90" s="8"/>
      <c r="FL90" s="8"/>
      <c r="FM90" s="8"/>
      <c r="FN90" s="8"/>
      <c r="FO90" s="8"/>
      <c r="FP90" s="8"/>
      <c r="FQ90" s="8"/>
      <c r="FR90" s="8"/>
      <c r="FS90" s="8"/>
      <c r="FT90" s="8"/>
      <c r="FU90" s="8"/>
      <c r="FV90" s="8"/>
      <c r="FW90" s="8"/>
      <c r="FX90" s="8"/>
      <c r="FY90" s="8"/>
      <c r="FZ90" s="8"/>
      <c r="GA90" s="8"/>
      <c r="GB90" s="8"/>
      <c r="GC90" s="8"/>
      <c r="GD90" s="8"/>
      <c r="GE90" s="8"/>
      <c r="GF90" s="8"/>
      <c r="GG90" s="8"/>
      <c r="GH90" s="8"/>
      <c r="GI90" s="8"/>
      <c r="GJ90" s="8"/>
    </row>
    <row r="91" spans="1:192" x14ac:dyDescent="0.25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52"/>
      <c r="AP91" s="52"/>
      <c r="AQ91" s="52"/>
      <c r="AR91" s="52"/>
      <c r="AS91" s="52"/>
      <c r="AT91" s="52"/>
      <c r="AU91" s="52"/>
      <c r="AV91" s="52"/>
      <c r="AW91" s="52"/>
      <c r="AX91" s="52"/>
      <c r="AY91" s="52"/>
      <c r="AZ91" s="52"/>
      <c r="BA91" s="52"/>
      <c r="BB91" s="52"/>
      <c r="BC91" s="52"/>
      <c r="BD91" s="52"/>
      <c r="BE91" s="52"/>
      <c r="BF91" s="52"/>
      <c r="BG91" s="52"/>
      <c r="BH91" s="52"/>
      <c r="BI91" s="52"/>
      <c r="BJ91" s="52"/>
      <c r="BK91" s="52"/>
      <c r="BL91" s="52"/>
      <c r="BM91" s="52"/>
      <c r="BN91" s="52"/>
      <c r="BO91" s="52"/>
      <c r="BP91" s="52"/>
      <c r="BQ91" s="52"/>
      <c r="BR91" s="52"/>
      <c r="BS91" s="52"/>
      <c r="BT91" s="52"/>
      <c r="BU91" s="52"/>
      <c r="BV91" s="52"/>
      <c r="BW91" s="52"/>
      <c r="BX91" s="52"/>
      <c r="BY91" s="139">
        <f t="shared" si="53"/>
        <v>44711</v>
      </c>
      <c r="BZ91" s="145" t="s">
        <v>164</v>
      </c>
      <c r="CA91" s="52"/>
      <c r="CB91" s="52"/>
      <c r="CC91" s="39"/>
      <c r="CD91" s="40"/>
      <c r="CE91" s="40"/>
      <c r="CF91" s="52"/>
      <c r="CG91" s="52"/>
      <c r="CH91" s="52"/>
      <c r="CI91" s="52"/>
      <c r="CJ91" s="52"/>
      <c r="CK91" s="52"/>
      <c r="CL91" s="52"/>
      <c r="CM91" s="52"/>
      <c r="CN91" s="52"/>
      <c r="CO91" s="52"/>
      <c r="CP91" s="52"/>
      <c r="CQ91" s="52"/>
      <c r="CR91" s="52"/>
      <c r="CS91" s="52"/>
      <c r="CT91" s="52"/>
      <c r="CU91" s="140">
        <f t="shared" si="54"/>
        <v>44711</v>
      </c>
      <c r="CV91" s="117"/>
      <c r="CW91" s="8"/>
      <c r="CX91" s="8"/>
      <c r="CY91" s="8"/>
      <c r="CZ91" s="8"/>
      <c r="DA91" s="8"/>
      <c r="DB91" s="8"/>
      <c r="DC91" s="8"/>
      <c r="DD91" s="8"/>
      <c r="DE91" s="8"/>
      <c r="DF91" s="8"/>
      <c r="DG91" s="8"/>
      <c r="DH91" s="8"/>
      <c r="DI91" s="8"/>
      <c r="DJ91" s="8"/>
      <c r="DK91" s="8"/>
      <c r="DL91" s="8"/>
      <c r="DM91" s="8"/>
      <c r="DN91" s="8"/>
      <c r="DO91" s="8"/>
      <c r="DP91" s="8"/>
      <c r="DQ91" s="8"/>
      <c r="DR91" s="8"/>
      <c r="DS91" s="8"/>
      <c r="DT91" s="8"/>
      <c r="DU91" s="8"/>
      <c r="DV91" s="8"/>
      <c r="DW91" s="8"/>
      <c r="DX91" s="8"/>
      <c r="DY91" s="8"/>
      <c r="DZ91" s="8"/>
      <c r="EA91" s="8"/>
      <c r="EB91" s="8"/>
      <c r="EC91" s="8"/>
      <c r="ED91" s="8"/>
      <c r="EE91" s="8"/>
      <c r="EF91" s="8"/>
      <c r="EG91" s="8"/>
      <c r="EH91" s="8"/>
      <c r="EI91" s="8"/>
      <c r="EJ91" s="8"/>
      <c r="EK91" s="8"/>
      <c r="EL91" s="8"/>
      <c r="EM91" s="8"/>
      <c r="EN91" s="8"/>
      <c r="EO91" s="8"/>
      <c r="EP91" s="8"/>
      <c r="EQ91" s="8"/>
      <c r="ER91" s="8"/>
      <c r="ES91" s="8"/>
      <c r="ET91" s="8"/>
      <c r="EU91" s="8"/>
      <c r="EV91" s="8"/>
      <c r="EW91" s="8"/>
      <c r="EX91" s="8"/>
      <c r="EY91" s="8"/>
      <c r="EZ91" s="8"/>
      <c r="FA91" s="8"/>
      <c r="FB91" s="8"/>
      <c r="FC91" s="8"/>
      <c r="FD91" s="8"/>
      <c r="FE91" s="8"/>
      <c r="FF91" s="8"/>
      <c r="FG91" s="8"/>
      <c r="FH91" s="8"/>
      <c r="FI91" s="8"/>
      <c r="FJ91" s="8"/>
      <c r="FK91" s="8"/>
      <c r="FL91" s="8"/>
      <c r="FM91" s="8"/>
      <c r="FN91" s="8"/>
      <c r="FO91" s="8"/>
      <c r="FP91" s="8"/>
      <c r="FQ91" s="8"/>
      <c r="FR91" s="8"/>
      <c r="FS91" s="8"/>
      <c r="FT91" s="8"/>
      <c r="FU91" s="8"/>
      <c r="FV91" s="8"/>
      <c r="FW91" s="8"/>
      <c r="FX91" s="8"/>
      <c r="FY91" s="8"/>
      <c r="FZ91" s="8"/>
      <c r="GA91" s="8"/>
      <c r="GB91" s="8"/>
      <c r="GC91" s="8"/>
      <c r="GD91" s="8"/>
      <c r="GE91" s="8"/>
      <c r="GF91" s="8"/>
      <c r="GG91" s="8"/>
      <c r="GH91" s="8"/>
      <c r="GI91" s="8"/>
      <c r="GJ91" s="8"/>
    </row>
    <row r="92" spans="1:192" x14ac:dyDescent="0.25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52"/>
      <c r="AP92" s="52"/>
      <c r="AQ92" s="52"/>
      <c r="AR92" s="52"/>
      <c r="AS92" s="52"/>
      <c r="AT92" s="52"/>
      <c r="AU92" s="52"/>
      <c r="AV92" s="52"/>
      <c r="AW92" s="52"/>
      <c r="AX92" s="52"/>
      <c r="AY92" s="52"/>
      <c r="AZ92" s="52"/>
      <c r="BA92" s="52"/>
      <c r="BB92" s="52"/>
      <c r="BC92" s="52"/>
      <c r="BD92" s="52"/>
      <c r="BE92" s="52"/>
      <c r="BF92" s="52"/>
      <c r="BG92" s="52"/>
      <c r="BH92" s="52"/>
      <c r="BI92" s="52"/>
      <c r="BJ92" s="52"/>
      <c r="BK92" s="52"/>
      <c r="BL92" s="52"/>
      <c r="BM92" s="52"/>
      <c r="BN92" s="52"/>
      <c r="BO92" s="52"/>
      <c r="BP92" s="52"/>
      <c r="BQ92" s="52"/>
      <c r="BR92" s="52"/>
      <c r="BS92" s="52"/>
      <c r="BT92" s="52"/>
      <c r="BU92" s="52"/>
      <c r="BV92" s="52"/>
      <c r="BW92" s="52"/>
      <c r="BX92" s="52"/>
      <c r="BY92" s="139">
        <f t="shared" si="53"/>
        <v>44712</v>
      </c>
      <c r="BZ92" s="145" t="s">
        <v>165</v>
      </c>
      <c r="CA92" s="52"/>
      <c r="CB92" s="52"/>
      <c r="CC92" s="39"/>
      <c r="CD92" s="40"/>
      <c r="CE92" s="40"/>
      <c r="CF92" s="52"/>
      <c r="CG92" s="52"/>
      <c r="CH92" s="52"/>
      <c r="CI92" s="52"/>
      <c r="CJ92" s="52"/>
      <c r="CK92" s="52"/>
      <c r="CL92" s="52"/>
      <c r="CM92" s="52"/>
      <c r="CN92" s="52"/>
      <c r="CO92" s="52"/>
      <c r="CP92" s="52"/>
      <c r="CQ92" s="52"/>
      <c r="CR92" s="52"/>
      <c r="CS92" s="52"/>
      <c r="CT92" s="52"/>
      <c r="CU92" s="140">
        <f t="shared" si="54"/>
        <v>44712</v>
      </c>
      <c r="CV92" s="117"/>
      <c r="CW92" s="8"/>
      <c r="CX92" s="8"/>
      <c r="CY92" s="8"/>
      <c r="CZ92" s="8"/>
      <c r="DA92" s="8"/>
      <c r="DB92" s="8"/>
      <c r="DC92" s="8"/>
      <c r="DD92" s="8"/>
      <c r="DE92" s="8"/>
      <c r="DF92" s="8"/>
      <c r="DG92" s="8"/>
      <c r="DH92" s="8"/>
      <c r="DI92" s="8"/>
      <c r="DJ92" s="8"/>
      <c r="DK92" s="8"/>
      <c r="DL92" s="8"/>
      <c r="DM92" s="8"/>
      <c r="DN92" s="8"/>
      <c r="DO92" s="8"/>
      <c r="DP92" s="8"/>
      <c r="DQ92" s="8"/>
      <c r="DR92" s="8"/>
      <c r="DS92" s="8"/>
      <c r="DT92" s="8"/>
      <c r="DU92" s="8"/>
      <c r="DV92" s="8"/>
      <c r="DW92" s="8"/>
      <c r="DX92" s="8"/>
      <c r="DY92" s="8"/>
      <c r="DZ92" s="8"/>
      <c r="EA92" s="8"/>
      <c r="EB92" s="8"/>
      <c r="EC92" s="8"/>
      <c r="ED92" s="8"/>
      <c r="EE92" s="8"/>
      <c r="EF92" s="8"/>
      <c r="EG92" s="8"/>
      <c r="EH92" s="8"/>
      <c r="EI92" s="8"/>
      <c r="EJ92" s="8"/>
      <c r="EK92" s="8"/>
      <c r="EL92" s="8"/>
      <c r="EM92" s="8"/>
      <c r="EN92" s="8"/>
      <c r="EO92" s="8"/>
      <c r="EP92" s="8"/>
      <c r="EQ92" s="8"/>
      <c r="ER92" s="8"/>
      <c r="ES92" s="8"/>
      <c r="ET92" s="8"/>
      <c r="EU92" s="8"/>
      <c r="EV92" s="8"/>
      <c r="EW92" s="8"/>
      <c r="EX92" s="8"/>
      <c r="EY92" s="8"/>
      <c r="EZ92" s="8"/>
      <c r="FA92" s="8"/>
      <c r="FB92" s="8"/>
      <c r="FC92" s="8"/>
      <c r="FD92" s="8"/>
      <c r="FE92" s="8"/>
      <c r="FF92" s="8"/>
      <c r="FG92" s="8"/>
      <c r="FH92" s="8"/>
      <c r="FI92" s="8"/>
      <c r="FJ92" s="8"/>
      <c r="FK92" s="8"/>
      <c r="FL92" s="8"/>
      <c r="FM92" s="8"/>
      <c r="FN92" s="8"/>
      <c r="FO92" s="8"/>
      <c r="FP92" s="8"/>
      <c r="FQ92" s="8"/>
      <c r="FR92" s="8"/>
      <c r="FS92" s="8"/>
      <c r="FT92" s="8"/>
      <c r="FU92" s="8"/>
      <c r="FV92" s="8"/>
      <c r="FW92" s="8"/>
      <c r="FX92" s="8"/>
      <c r="FY92" s="8"/>
      <c r="FZ92" s="8"/>
      <c r="GA92" s="8"/>
      <c r="GB92" s="8"/>
      <c r="GC92" s="8"/>
      <c r="GD92" s="8"/>
      <c r="GE92" s="8"/>
      <c r="GF92" s="8"/>
      <c r="GG92" s="8"/>
      <c r="GH92" s="8"/>
      <c r="GI92" s="8"/>
      <c r="GJ92" s="8"/>
    </row>
    <row r="93" spans="1:192" x14ac:dyDescent="0.25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52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2"/>
      <c r="BE93" s="52"/>
      <c r="BF93" s="52"/>
      <c r="BG93" s="52"/>
      <c r="BH93" s="52"/>
      <c r="BI93" s="52"/>
      <c r="BJ93" s="52"/>
      <c r="BK93" s="52"/>
      <c r="BL93" s="52"/>
      <c r="BM93" s="52"/>
      <c r="BN93" s="52"/>
      <c r="BO93" s="52"/>
      <c r="BP93" s="52"/>
      <c r="BQ93" s="52"/>
      <c r="BR93" s="52"/>
      <c r="BS93" s="52"/>
      <c r="BT93" s="52"/>
      <c r="BU93" s="52"/>
      <c r="BV93" s="52"/>
      <c r="BW93" s="52"/>
      <c r="BX93" s="52"/>
      <c r="BY93" s="139">
        <f t="shared" si="53"/>
        <v>44713</v>
      </c>
      <c r="BZ93" s="146" t="s">
        <v>166</v>
      </c>
      <c r="CA93" s="52"/>
      <c r="CB93" s="52"/>
      <c r="CC93" s="39"/>
      <c r="CD93" s="40"/>
      <c r="CE93" s="40"/>
      <c r="CF93" s="52"/>
      <c r="CG93" s="52"/>
      <c r="CH93" s="52"/>
      <c r="CI93" s="52"/>
      <c r="CJ93" s="52"/>
      <c r="CK93" s="52"/>
      <c r="CL93" s="52"/>
      <c r="CM93" s="52"/>
      <c r="CN93" s="52"/>
      <c r="CO93" s="52"/>
      <c r="CP93" s="52"/>
      <c r="CQ93" s="52"/>
      <c r="CR93" s="52"/>
      <c r="CS93" s="52"/>
      <c r="CT93" s="52"/>
      <c r="CU93" s="140">
        <f t="shared" si="54"/>
        <v>44713</v>
      </c>
      <c r="CV93" s="117"/>
      <c r="CW93" s="8"/>
      <c r="CX93" s="8"/>
      <c r="CY93" s="8"/>
      <c r="CZ93" s="8"/>
      <c r="DA93" s="8"/>
      <c r="DB93" s="8"/>
      <c r="DC93" s="8"/>
      <c r="DD93" s="8"/>
      <c r="DE93" s="8"/>
      <c r="DF93" s="8"/>
      <c r="DG93" s="8"/>
      <c r="DH93" s="8"/>
      <c r="DI93" s="8"/>
      <c r="DJ93" s="8"/>
      <c r="DK93" s="8"/>
      <c r="DL93" s="8"/>
      <c r="DM93" s="8"/>
      <c r="DN93" s="8"/>
      <c r="DO93" s="8"/>
      <c r="DP93" s="8"/>
      <c r="DQ93" s="8"/>
      <c r="DR93" s="8"/>
      <c r="DS93" s="8"/>
      <c r="DT93" s="8"/>
      <c r="DU93" s="8"/>
      <c r="DV93" s="8"/>
      <c r="DW93" s="8"/>
      <c r="DX93" s="8"/>
      <c r="DY93" s="8"/>
      <c r="DZ93" s="8"/>
      <c r="EA93" s="8"/>
      <c r="EB93" s="8"/>
      <c r="EC93" s="8"/>
      <c r="ED93" s="8"/>
      <c r="EE93" s="8"/>
      <c r="EF93" s="8"/>
      <c r="EG93" s="8"/>
      <c r="EH93" s="8"/>
      <c r="EI93" s="8"/>
      <c r="EJ93" s="8"/>
      <c r="EK93" s="8"/>
      <c r="EL93" s="8"/>
      <c r="EM93" s="8"/>
      <c r="EN93" s="8"/>
      <c r="EO93" s="8"/>
      <c r="EP93" s="8"/>
      <c r="EQ93" s="8"/>
      <c r="ER93" s="8"/>
      <c r="ES93" s="8"/>
      <c r="ET93" s="8"/>
      <c r="EU93" s="8"/>
      <c r="EV93" s="8"/>
      <c r="EW93" s="8"/>
      <c r="EX93" s="8"/>
      <c r="EY93" s="8"/>
      <c r="EZ93" s="8"/>
      <c r="FA93" s="8"/>
      <c r="FB93" s="8"/>
      <c r="FC93" s="8"/>
      <c r="FD93" s="8"/>
      <c r="FE93" s="8"/>
      <c r="FF93" s="8"/>
      <c r="FG93" s="8"/>
      <c r="FH93" s="8"/>
      <c r="FI93" s="8"/>
      <c r="FJ93" s="8"/>
      <c r="FK93" s="8"/>
      <c r="FL93" s="8"/>
      <c r="FM93" s="8"/>
      <c r="FN93" s="8"/>
      <c r="FO93" s="8"/>
      <c r="FP93" s="8"/>
      <c r="FQ93" s="8"/>
      <c r="FR93" s="8"/>
      <c r="FS93" s="8"/>
      <c r="FT93" s="8"/>
      <c r="FU93" s="8"/>
      <c r="FV93" s="8"/>
      <c r="FW93" s="8"/>
      <c r="FX93" s="8"/>
      <c r="FY93" s="8"/>
      <c r="FZ93" s="8"/>
      <c r="GA93" s="8"/>
      <c r="GB93" s="8"/>
      <c r="GC93" s="8"/>
      <c r="GD93" s="8"/>
      <c r="GE93" s="8"/>
      <c r="GF93" s="8"/>
      <c r="GG93" s="8"/>
      <c r="GH93" s="8"/>
      <c r="GI93" s="8"/>
      <c r="GJ93" s="8"/>
    </row>
    <row r="94" spans="1:192" x14ac:dyDescent="0.25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2"/>
      <c r="BC94" s="52"/>
      <c r="BD94" s="52"/>
      <c r="BE94" s="52"/>
      <c r="BF94" s="52"/>
      <c r="BG94" s="52"/>
      <c r="BH94" s="52"/>
      <c r="BI94" s="52"/>
      <c r="BJ94" s="52"/>
      <c r="BK94" s="52"/>
      <c r="BL94" s="52"/>
      <c r="BM94" s="52"/>
      <c r="BN94" s="52"/>
      <c r="BO94" s="52"/>
      <c r="BP94" s="52"/>
      <c r="BQ94" s="52"/>
      <c r="BR94" s="52"/>
      <c r="BS94" s="52"/>
      <c r="BT94" s="52"/>
      <c r="BU94" s="52"/>
      <c r="BV94" s="52"/>
      <c r="BW94" s="52"/>
      <c r="BX94" s="52"/>
      <c r="BY94" s="139">
        <f t="shared" si="53"/>
        <v>44714</v>
      </c>
      <c r="BZ94" s="146" t="s">
        <v>167</v>
      </c>
      <c r="CA94" s="52"/>
      <c r="CB94" s="52"/>
      <c r="CC94" s="39"/>
      <c r="CD94" s="40"/>
      <c r="CE94" s="40"/>
      <c r="CF94" s="52"/>
      <c r="CG94" s="52"/>
      <c r="CH94" s="52"/>
      <c r="CI94" s="52"/>
      <c r="CJ94" s="52"/>
      <c r="CK94" s="52"/>
      <c r="CL94" s="52"/>
      <c r="CM94" s="52"/>
      <c r="CN94" s="52"/>
      <c r="CO94" s="52"/>
      <c r="CP94" s="52"/>
      <c r="CQ94" s="52"/>
      <c r="CR94" s="52"/>
      <c r="CS94" s="52"/>
      <c r="CT94" s="52"/>
      <c r="CU94" s="140">
        <f t="shared" si="54"/>
        <v>44714</v>
      </c>
      <c r="CV94" s="117"/>
      <c r="CW94" s="8"/>
      <c r="CX94" s="8"/>
      <c r="CY94" s="8"/>
      <c r="CZ94" s="8"/>
      <c r="DA94" s="8"/>
      <c r="DB94" s="8"/>
      <c r="DC94" s="8"/>
      <c r="DD94" s="8"/>
      <c r="DE94" s="8"/>
      <c r="DF94" s="8"/>
      <c r="DG94" s="8"/>
      <c r="DH94" s="8"/>
      <c r="DI94" s="8"/>
      <c r="DJ94" s="8"/>
      <c r="DK94" s="8"/>
      <c r="DL94" s="8"/>
      <c r="DM94" s="8"/>
      <c r="DN94" s="8"/>
      <c r="DO94" s="8"/>
      <c r="DP94" s="8"/>
      <c r="DQ94" s="8"/>
      <c r="DR94" s="8"/>
      <c r="DS94" s="8"/>
      <c r="DT94" s="8"/>
      <c r="DU94" s="8"/>
      <c r="DV94" s="8"/>
      <c r="DW94" s="8"/>
      <c r="DX94" s="8"/>
      <c r="DY94" s="8"/>
      <c r="DZ94" s="8"/>
      <c r="EA94" s="8"/>
      <c r="EB94" s="8"/>
      <c r="EC94" s="8"/>
      <c r="ED94" s="8"/>
      <c r="EE94" s="8"/>
      <c r="EF94" s="8"/>
      <c r="EG94" s="8"/>
      <c r="EH94" s="8"/>
      <c r="EI94" s="8"/>
      <c r="EJ94" s="8"/>
      <c r="EK94" s="8"/>
      <c r="EL94" s="8"/>
      <c r="EM94" s="8"/>
      <c r="EN94" s="8"/>
      <c r="EO94" s="8"/>
      <c r="EP94" s="8"/>
      <c r="EQ94" s="8"/>
      <c r="ER94" s="8"/>
      <c r="ES94" s="8"/>
      <c r="ET94" s="8"/>
      <c r="EU94" s="8"/>
      <c r="EV94" s="8"/>
      <c r="EW94" s="8"/>
      <c r="EX94" s="8"/>
      <c r="EY94" s="8"/>
      <c r="EZ94" s="8"/>
      <c r="FA94" s="8"/>
      <c r="FB94" s="8"/>
      <c r="FC94" s="8"/>
      <c r="FD94" s="8"/>
      <c r="FE94" s="8"/>
      <c r="FF94" s="8"/>
      <c r="FG94" s="8"/>
      <c r="FH94" s="8"/>
      <c r="FI94" s="8"/>
      <c r="FJ94" s="8"/>
      <c r="FK94" s="8"/>
      <c r="FL94" s="8"/>
      <c r="FM94" s="8"/>
      <c r="FN94" s="8"/>
      <c r="FO94" s="8"/>
      <c r="FP94" s="8"/>
      <c r="FQ94" s="8"/>
      <c r="FR94" s="8"/>
      <c r="FS94" s="8"/>
      <c r="FT94" s="8"/>
      <c r="FU94" s="8"/>
      <c r="FV94" s="8"/>
      <c r="FW94" s="8"/>
      <c r="FX94" s="8"/>
      <c r="FY94" s="8"/>
      <c r="FZ94" s="8"/>
      <c r="GA94" s="8"/>
      <c r="GB94" s="8"/>
      <c r="GC94" s="8"/>
      <c r="GD94" s="8"/>
      <c r="GE94" s="8"/>
      <c r="GF94" s="8"/>
      <c r="GG94" s="8"/>
      <c r="GH94" s="8"/>
      <c r="GI94" s="8"/>
      <c r="GJ94" s="8"/>
    </row>
    <row r="95" spans="1:192" x14ac:dyDescent="0.25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52"/>
      <c r="AP95" s="52"/>
      <c r="AQ95" s="52"/>
      <c r="AR95" s="52"/>
      <c r="AS95" s="52"/>
      <c r="AT95" s="52"/>
      <c r="AU95" s="52"/>
      <c r="AV95" s="52"/>
      <c r="AW95" s="52"/>
      <c r="AX95" s="52"/>
      <c r="AY95" s="52"/>
      <c r="AZ95" s="52"/>
      <c r="BA95" s="52"/>
      <c r="BB95" s="52"/>
      <c r="BC95" s="52"/>
      <c r="BD95" s="52"/>
      <c r="BE95" s="52"/>
      <c r="BF95" s="52"/>
      <c r="BG95" s="52"/>
      <c r="BH95" s="52"/>
      <c r="BI95" s="52"/>
      <c r="BJ95" s="52"/>
      <c r="BK95" s="52"/>
      <c r="BL95" s="52"/>
      <c r="BM95" s="52"/>
      <c r="BN95" s="52"/>
      <c r="BO95" s="52"/>
      <c r="BP95" s="52"/>
      <c r="BQ95" s="52"/>
      <c r="BR95" s="52"/>
      <c r="BS95" s="52"/>
      <c r="BT95" s="52"/>
      <c r="BU95" s="52"/>
      <c r="BV95" s="52"/>
      <c r="BW95" s="52"/>
      <c r="BX95" s="52"/>
      <c r="BY95" s="139">
        <f t="shared" si="53"/>
        <v>44715</v>
      </c>
      <c r="BZ95" s="146" t="s">
        <v>168</v>
      </c>
      <c r="CA95" s="52"/>
      <c r="CB95" s="52"/>
      <c r="CC95" s="39"/>
      <c r="CD95" s="40"/>
      <c r="CE95" s="40"/>
      <c r="CF95" s="52"/>
      <c r="CG95" s="52"/>
      <c r="CH95" s="52"/>
      <c r="CI95" s="52"/>
      <c r="CJ95" s="52"/>
      <c r="CK95" s="52"/>
      <c r="CL95" s="52"/>
      <c r="CM95" s="52"/>
      <c r="CN95" s="52"/>
      <c r="CO95" s="52"/>
      <c r="CP95" s="52"/>
      <c r="CQ95" s="52"/>
      <c r="CR95" s="52"/>
      <c r="CS95" s="52"/>
      <c r="CT95" s="52"/>
      <c r="CU95" s="140">
        <f t="shared" si="54"/>
        <v>44715</v>
      </c>
      <c r="CV95" s="117"/>
      <c r="CW95" s="8"/>
      <c r="CX95" s="8"/>
      <c r="CY95" s="8"/>
      <c r="CZ95" s="8"/>
      <c r="DA95" s="8"/>
      <c r="DB95" s="8"/>
      <c r="DC95" s="8"/>
      <c r="DD95" s="8"/>
      <c r="DE95" s="8"/>
      <c r="DF95" s="8"/>
      <c r="DG95" s="8"/>
      <c r="DH95" s="8"/>
      <c r="DI95" s="8"/>
      <c r="DJ95" s="8"/>
      <c r="DK95" s="8"/>
      <c r="DL95" s="8"/>
      <c r="DM95" s="8"/>
      <c r="DN95" s="8"/>
      <c r="DO95" s="8"/>
      <c r="DP95" s="8"/>
      <c r="DQ95" s="8"/>
      <c r="DR95" s="8"/>
      <c r="DS95" s="8"/>
      <c r="DT95" s="8"/>
      <c r="DU95" s="8"/>
      <c r="DV95" s="8"/>
      <c r="DW95" s="8"/>
      <c r="DX95" s="8"/>
      <c r="DY95" s="8"/>
      <c r="DZ95" s="8"/>
      <c r="EA95" s="8"/>
      <c r="EB95" s="8"/>
      <c r="EC95" s="8"/>
      <c r="ED95" s="8"/>
      <c r="EE95" s="8"/>
      <c r="EF95" s="8"/>
      <c r="EG95" s="8"/>
      <c r="EH95" s="8"/>
      <c r="EI95" s="8"/>
      <c r="EJ95" s="8"/>
      <c r="EK95" s="8"/>
      <c r="EL95" s="8"/>
      <c r="EM95" s="8"/>
      <c r="EN95" s="8"/>
      <c r="EO95" s="8"/>
      <c r="EP95" s="8"/>
      <c r="EQ95" s="8"/>
      <c r="ER95" s="8"/>
      <c r="ES95" s="8"/>
      <c r="ET95" s="8"/>
      <c r="EU95" s="8"/>
      <c r="EV95" s="8"/>
      <c r="EW95" s="8"/>
      <c r="EX95" s="8"/>
      <c r="EY95" s="8"/>
      <c r="EZ95" s="8"/>
      <c r="FA95" s="8"/>
      <c r="FB95" s="8"/>
      <c r="FC95" s="8"/>
      <c r="FD95" s="8"/>
      <c r="FE95" s="8"/>
      <c r="FF95" s="8"/>
      <c r="FG95" s="8"/>
      <c r="FH95" s="8"/>
      <c r="FI95" s="8"/>
      <c r="FJ95" s="8"/>
      <c r="FK95" s="8"/>
      <c r="FL95" s="8"/>
      <c r="FM95" s="8"/>
      <c r="FN95" s="8"/>
      <c r="FO95" s="8"/>
      <c r="FP95" s="8"/>
      <c r="FQ95" s="8"/>
      <c r="FR95" s="8"/>
      <c r="FS95" s="8"/>
      <c r="FT95" s="8"/>
      <c r="FU95" s="8"/>
      <c r="FV95" s="8"/>
      <c r="FW95" s="8"/>
      <c r="FX95" s="8"/>
      <c r="FY95" s="8"/>
      <c r="FZ95" s="8"/>
      <c r="GA95" s="8"/>
      <c r="GB95" s="8"/>
      <c r="GC95" s="8"/>
      <c r="GD95" s="8"/>
      <c r="GE95" s="8"/>
      <c r="GF95" s="8"/>
      <c r="GG95" s="8"/>
      <c r="GH95" s="8"/>
      <c r="GI95" s="8"/>
      <c r="GJ95" s="8"/>
    </row>
    <row r="96" spans="1:192" x14ac:dyDescent="0.25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52"/>
      <c r="AP96" s="52"/>
      <c r="AQ96" s="52"/>
      <c r="AR96" s="52"/>
      <c r="AS96" s="52"/>
      <c r="AT96" s="52"/>
      <c r="AU96" s="52"/>
      <c r="AV96" s="52"/>
      <c r="AW96" s="52"/>
      <c r="AX96" s="52"/>
      <c r="AY96" s="52"/>
      <c r="AZ96" s="52"/>
      <c r="BA96" s="52"/>
      <c r="BB96" s="52"/>
      <c r="BC96" s="52"/>
      <c r="BD96" s="52"/>
      <c r="BE96" s="52"/>
      <c r="BF96" s="52"/>
      <c r="BG96" s="52"/>
      <c r="BH96" s="52"/>
      <c r="BI96" s="52"/>
      <c r="BJ96" s="52"/>
      <c r="BK96" s="52"/>
      <c r="BL96" s="52"/>
      <c r="BM96" s="52"/>
      <c r="BN96" s="52"/>
      <c r="BO96" s="52"/>
      <c r="BP96" s="52"/>
      <c r="BQ96" s="52"/>
      <c r="BR96" s="52"/>
      <c r="BS96" s="52"/>
      <c r="BT96" s="52"/>
      <c r="BU96" s="52"/>
      <c r="BV96" s="52"/>
      <c r="BW96" s="52"/>
      <c r="BX96" s="52"/>
      <c r="BY96" s="139">
        <f t="shared" si="53"/>
        <v>44716</v>
      </c>
      <c r="BZ96" s="146" t="s">
        <v>169</v>
      </c>
      <c r="CA96" s="52"/>
      <c r="CB96" s="52"/>
      <c r="CC96" s="39"/>
      <c r="CD96" s="40"/>
      <c r="CE96" s="40"/>
      <c r="CF96" s="52"/>
      <c r="CG96" s="52"/>
      <c r="CH96" s="52"/>
      <c r="CI96" s="52"/>
      <c r="CJ96" s="52"/>
      <c r="CK96" s="52"/>
      <c r="CL96" s="52"/>
      <c r="CM96" s="52"/>
      <c r="CN96" s="52"/>
      <c r="CO96" s="52"/>
      <c r="CP96" s="52"/>
      <c r="CQ96" s="52"/>
      <c r="CR96" s="52"/>
      <c r="CS96" s="52"/>
      <c r="CT96" s="52"/>
      <c r="CU96" s="140">
        <f t="shared" si="54"/>
        <v>44716</v>
      </c>
      <c r="CV96" s="117"/>
      <c r="CW96" s="8"/>
      <c r="CX96" s="8"/>
      <c r="CY96" s="8"/>
      <c r="CZ96" s="8"/>
      <c r="DA96" s="8"/>
      <c r="DB96" s="8"/>
      <c r="DC96" s="8"/>
      <c r="DD96" s="8"/>
      <c r="DE96" s="8"/>
      <c r="DF96" s="8"/>
      <c r="DG96" s="8"/>
      <c r="DH96" s="8"/>
      <c r="DI96" s="8"/>
      <c r="DJ96" s="8"/>
      <c r="DK96" s="8"/>
      <c r="DL96" s="8"/>
      <c r="DM96" s="8"/>
      <c r="DN96" s="8"/>
      <c r="DO96" s="8"/>
      <c r="DP96" s="8"/>
      <c r="DQ96" s="8"/>
      <c r="DR96" s="8"/>
      <c r="DS96" s="8"/>
      <c r="DT96" s="8"/>
      <c r="DU96" s="8"/>
      <c r="DV96" s="8"/>
      <c r="DW96" s="8"/>
      <c r="DX96" s="8"/>
      <c r="DY96" s="8"/>
      <c r="DZ96" s="8"/>
      <c r="EA96" s="8"/>
      <c r="EB96" s="8"/>
      <c r="EC96" s="8"/>
      <c r="ED96" s="8"/>
      <c r="EE96" s="8"/>
      <c r="EF96" s="8"/>
      <c r="EG96" s="8"/>
      <c r="EH96" s="8"/>
      <c r="EI96" s="8"/>
      <c r="EJ96" s="8"/>
      <c r="EK96" s="8"/>
      <c r="EL96" s="8"/>
      <c r="EM96" s="8"/>
      <c r="EN96" s="8"/>
      <c r="EO96" s="8"/>
      <c r="EP96" s="8"/>
      <c r="EQ96" s="8"/>
      <c r="ER96" s="8"/>
      <c r="ES96" s="8"/>
      <c r="ET96" s="8"/>
      <c r="EU96" s="8"/>
      <c r="EV96" s="8"/>
      <c r="EW96" s="8"/>
      <c r="EX96" s="8"/>
      <c r="EY96" s="8"/>
      <c r="EZ96" s="8"/>
      <c r="FA96" s="8"/>
      <c r="FB96" s="8"/>
      <c r="FC96" s="8"/>
      <c r="FD96" s="8"/>
      <c r="FE96" s="8"/>
      <c r="FF96" s="8"/>
      <c r="FG96" s="8"/>
      <c r="FH96" s="8"/>
      <c r="FI96" s="8"/>
      <c r="FJ96" s="8"/>
      <c r="FK96" s="8"/>
      <c r="FL96" s="8"/>
      <c r="FM96" s="8"/>
      <c r="FN96" s="8"/>
      <c r="FO96" s="8"/>
      <c r="FP96" s="8"/>
      <c r="FQ96" s="8"/>
      <c r="FR96" s="8"/>
      <c r="FS96" s="8"/>
      <c r="FT96" s="8"/>
      <c r="FU96" s="8"/>
      <c r="FV96" s="8"/>
      <c r="FW96" s="8"/>
      <c r="FX96" s="8"/>
      <c r="FY96" s="8"/>
      <c r="FZ96" s="8"/>
      <c r="GA96" s="8"/>
      <c r="GB96" s="8"/>
      <c r="GC96" s="8"/>
      <c r="GD96" s="8"/>
      <c r="GE96" s="8"/>
      <c r="GF96" s="8"/>
      <c r="GG96" s="8"/>
      <c r="GH96" s="8"/>
      <c r="GI96" s="8"/>
      <c r="GJ96" s="8"/>
    </row>
    <row r="97" spans="1:192" x14ac:dyDescent="0.25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52"/>
      <c r="AP97" s="52"/>
      <c r="AQ97" s="52"/>
      <c r="AR97" s="52"/>
      <c r="AS97" s="52"/>
      <c r="AT97" s="52"/>
      <c r="AU97" s="52"/>
      <c r="AV97" s="52"/>
      <c r="AW97" s="52"/>
      <c r="AX97" s="52"/>
      <c r="AY97" s="52"/>
      <c r="AZ97" s="52"/>
      <c r="BA97" s="52"/>
      <c r="BB97" s="52"/>
      <c r="BC97" s="52"/>
      <c r="BD97" s="52"/>
      <c r="BE97" s="52"/>
      <c r="BF97" s="52"/>
      <c r="BG97" s="52"/>
      <c r="BH97" s="52"/>
      <c r="BI97" s="52"/>
      <c r="BJ97" s="52"/>
      <c r="BK97" s="52"/>
      <c r="BL97" s="52"/>
      <c r="BM97" s="52"/>
      <c r="BN97" s="52"/>
      <c r="BO97" s="52"/>
      <c r="BP97" s="52"/>
      <c r="BQ97" s="52"/>
      <c r="BR97" s="52"/>
      <c r="BS97" s="52"/>
      <c r="BT97" s="52"/>
      <c r="BU97" s="52"/>
      <c r="BV97" s="52"/>
      <c r="BW97" s="52"/>
      <c r="BX97" s="52"/>
      <c r="BY97" s="139">
        <f t="shared" si="53"/>
        <v>44717</v>
      </c>
      <c r="BZ97" s="146" t="s">
        <v>170</v>
      </c>
      <c r="CA97" s="52"/>
      <c r="CB97" s="52"/>
      <c r="CC97" s="39"/>
      <c r="CD97" s="40"/>
      <c r="CE97" s="40"/>
      <c r="CF97" s="52"/>
      <c r="CG97" s="52"/>
      <c r="CH97" s="52"/>
      <c r="CI97" s="52"/>
      <c r="CJ97" s="52"/>
      <c r="CK97" s="52"/>
      <c r="CL97" s="52"/>
      <c r="CM97" s="52"/>
      <c r="CN97" s="52"/>
      <c r="CO97" s="52"/>
      <c r="CP97" s="52"/>
      <c r="CQ97" s="52"/>
      <c r="CR97" s="52"/>
      <c r="CS97" s="52"/>
      <c r="CT97" s="52"/>
      <c r="CU97" s="140">
        <f t="shared" si="54"/>
        <v>44717</v>
      </c>
      <c r="CV97" s="117"/>
      <c r="CW97" s="8"/>
      <c r="CX97" s="8"/>
      <c r="CY97" s="8"/>
      <c r="CZ97" s="8"/>
      <c r="DA97" s="8"/>
      <c r="DB97" s="8"/>
      <c r="DC97" s="8"/>
      <c r="DD97" s="8"/>
      <c r="DE97" s="8"/>
      <c r="DF97" s="8"/>
      <c r="DG97" s="8"/>
      <c r="DH97" s="8"/>
      <c r="DI97" s="8"/>
      <c r="DJ97" s="8"/>
      <c r="DK97" s="8"/>
      <c r="DL97" s="8"/>
      <c r="DM97" s="8"/>
      <c r="DN97" s="8"/>
      <c r="DO97" s="8"/>
      <c r="DP97" s="8"/>
      <c r="DQ97" s="8"/>
      <c r="DR97" s="8"/>
      <c r="DS97" s="8"/>
      <c r="DT97" s="8"/>
      <c r="DU97" s="8"/>
      <c r="DV97" s="8"/>
      <c r="DW97" s="8"/>
      <c r="DX97" s="8"/>
      <c r="DY97" s="8"/>
      <c r="DZ97" s="8"/>
      <c r="EA97" s="8"/>
      <c r="EB97" s="8"/>
      <c r="EC97" s="8"/>
      <c r="ED97" s="8"/>
      <c r="EE97" s="8"/>
      <c r="EF97" s="8"/>
      <c r="EG97" s="8"/>
      <c r="EH97" s="8"/>
      <c r="EI97" s="8"/>
      <c r="EJ97" s="8"/>
      <c r="EK97" s="8"/>
      <c r="EL97" s="8"/>
      <c r="EM97" s="8"/>
      <c r="EN97" s="8"/>
      <c r="EO97" s="8"/>
      <c r="EP97" s="8"/>
      <c r="EQ97" s="8"/>
      <c r="ER97" s="8"/>
      <c r="ES97" s="8"/>
      <c r="ET97" s="8"/>
      <c r="EU97" s="8"/>
      <c r="EV97" s="8"/>
      <c r="EW97" s="8"/>
      <c r="EX97" s="8"/>
      <c r="EY97" s="8"/>
      <c r="EZ97" s="8"/>
      <c r="FA97" s="8"/>
      <c r="FB97" s="8"/>
      <c r="FC97" s="8"/>
      <c r="FD97" s="8"/>
      <c r="FE97" s="8"/>
      <c r="FF97" s="8"/>
      <c r="FG97" s="8"/>
      <c r="FH97" s="8"/>
      <c r="FI97" s="8"/>
      <c r="FJ97" s="8"/>
      <c r="FK97" s="8"/>
      <c r="FL97" s="8"/>
      <c r="FM97" s="8"/>
      <c r="FN97" s="8"/>
      <c r="FO97" s="8"/>
      <c r="FP97" s="8"/>
      <c r="FQ97" s="8"/>
      <c r="FR97" s="8"/>
      <c r="FS97" s="8"/>
      <c r="FT97" s="8"/>
      <c r="FU97" s="8"/>
      <c r="FV97" s="8"/>
      <c r="FW97" s="8"/>
      <c r="FX97" s="8"/>
      <c r="FY97" s="8"/>
      <c r="FZ97" s="8"/>
      <c r="GA97" s="8"/>
      <c r="GB97" s="8"/>
      <c r="GC97" s="8"/>
      <c r="GD97" s="8"/>
      <c r="GE97" s="8"/>
      <c r="GF97" s="8"/>
      <c r="GG97" s="8"/>
      <c r="GH97" s="8"/>
      <c r="GI97" s="8"/>
      <c r="GJ97" s="8"/>
    </row>
    <row r="98" spans="1:192" x14ac:dyDescent="0.25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52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  <c r="BD98" s="52"/>
      <c r="BE98" s="52"/>
      <c r="BF98" s="52"/>
      <c r="BG98" s="52"/>
      <c r="BH98" s="52"/>
      <c r="BI98" s="52"/>
      <c r="BJ98" s="52"/>
      <c r="BK98" s="52"/>
      <c r="BL98" s="52"/>
      <c r="BM98" s="52"/>
      <c r="BN98" s="52"/>
      <c r="BO98" s="52"/>
      <c r="BP98" s="52"/>
      <c r="BQ98" s="52"/>
      <c r="BR98" s="52"/>
      <c r="BS98" s="52"/>
      <c r="BT98" s="52"/>
      <c r="BU98" s="52"/>
      <c r="BV98" s="52"/>
      <c r="BW98" s="52"/>
      <c r="BX98" s="52"/>
      <c r="BY98" s="139">
        <f t="shared" si="53"/>
        <v>44718</v>
      </c>
      <c r="BZ98" s="146" t="s">
        <v>171</v>
      </c>
      <c r="CA98" s="52"/>
      <c r="CB98" s="52"/>
      <c r="CC98" s="39"/>
      <c r="CD98" s="40"/>
      <c r="CE98" s="40"/>
      <c r="CF98" s="52"/>
      <c r="CG98" s="52"/>
      <c r="CH98" s="52"/>
      <c r="CI98" s="52"/>
      <c r="CJ98" s="52"/>
      <c r="CK98" s="52"/>
      <c r="CL98" s="52"/>
      <c r="CM98" s="52"/>
      <c r="CN98" s="52"/>
      <c r="CO98" s="52"/>
      <c r="CP98" s="52"/>
      <c r="CQ98" s="52"/>
      <c r="CR98" s="52"/>
      <c r="CS98" s="52"/>
      <c r="CT98" s="52"/>
      <c r="CU98" s="140">
        <f t="shared" si="54"/>
        <v>44718</v>
      </c>
      <c r="CV98" s="117"/>
      <c r="CW98" s="8"/>
      <c r="CX98" s="8"/>
      <c r="CY98" s="8"/>
      <c r="CZ98" s="8"/>
      <c r="DA98" s="8"/>
      <c r="DB98" s="8"/>
      <c r="DC98" s="8"/>
      <c r="DD98" s="8"/>
      <c r="DE98" s="8"/>
      <c r="DF98" s="8"/>
      <c r="DG98" s="8"/>
      <c r="DH98" s="8"/>
      <c r="DI98" s="8"/>
      <c r="DJ98" s="8"/>
      <c r="DK98" s="8"/>
      <c r="DL98" s="8"/>
      <c r="DM98" s="8"/>
      <c r="DN98" s="8"/>
      <c r="DO98" s="8"/>
      <c r="DP98" s="8"/>
      <c r="DQ98" s="8"/>
      <c r="DR98" s="8"/>
      <c r="DS98" s="8"/>
      <c r="DT98" s="8"/>
      <c r="DU98" s="8"/>
      <c r="DV98" s="8"/>
      <c r="DW98" s="8"/>
      <c r="DX98" s="8"/>
      <c r="DY98" s="8"/>
      <c r="DZ98" s="8"/>
      <c r="EA98" s="8"/>
      <c r="EB98" s="8"/>
      <c r="EC98" s="8"/>
      <c r="ED98" s="8"/>
      <c r="EE98" s="8"/>
      <c r="EF98" s="8"/>
      <c r="EG98" s="8"/>
      <c r="EH98" s="8"/>
      <c r="EI98" s="8"/>
      <c r="EJ98" s="8"/>
      <c r="EK98" s="8"/>
      <c r="EL98" s="8"/>
      <c r="EM98" s="8"/>
      <c r="EN98" s="8"/>
      <c r="EO98" s="8"/>
      <c r="EP98" s="8"/>
      <c r="EQ98" s="8"/>
      <c r="ER98" s="8"/>
      <c r="ES98" s="8"/>
      <c r="ET98" s="8"/>
      <c r="EU98" s="8"/>
      <c r="EV98" s="8"/>
      <c r="EW98" s="8"/>
      <c r="EX98" s="8"/>
      <c r="EY98" s="8"/>
      <c r="EZ98" s="8"/>
      <c r="FA98" s="8"/>
      <c r="FB98" s="8"/>
      <c r="FC98" s="8"/>
      <c r="FD98" s="8"/>
      <c r="FE98" s="8"/>
      <c r="FF98" s="8"/>
      <c r="FG98" s="8"/>
      <c r="FH98" s="8"/>
      <c r="FI98" s="8"/>
      <c r="FJ98" s="8"/>
      <c r="FK98" s="8"/>
      <c r="FL98" s="8"/>
      <c r="FM98" s="8"/>
      <c r="FN98" s="8"/>
      <c r="FO98" s="8"/>
      <c r="FP98" s="8"/>
      <c r="FQ98" s="8"/>
      <c r="FR98" s="8"/>
      <c r="FS98" s="8"/>
      <c r="FT98" s="8"/>
      <c r="FU98" s="8"/>
      <c r="FV98" s="8"/>
      <c r="FW98" s="8"/>
      <c r="FX98" s="8"/>
      <c r="FY98" s="8"/>
      <c r="FZ98" s="8"/>
      <c r="GA98" s="8"/>
      <c r="GB98" s="8"/>
      <c r="GC98" s="8"/>
      <c r="GD98" s="8"/>
      <c r="GE98" s="8"/>
      <c r="GF98" s="8"/>
      <c r="GG98" s="8"/>
      <c r="GH98" s="8"/>
      <c r="GI98" s="8"/>
      <c r="GJ98" s="8"/>
    </row>
    <row r="99" spans="1:192" x14ac:dyDescent="0.25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52"/>
      <c r="AP99" s="52"/>
      <c r="AQ99" s="52"/>
      <c r="AR99" s="52"/>
      <c r="AS99" s="52"/>
      <c r="AT99" s="52"/>
      <c r="AU99" s="52"/>
      <c r="AV99" s="52"/>
      <c r="AW99" s="52"/>
      <c r="AX99" s="52"/>
      <c r="AY99" s="52"/>
      <c r="AZ99" s="52"/>
      <c r="BA99" s="52"/>
      <c r="BB99" s="52"/>
      <c r="BC99" s="52"/>
      <c r="BD99" s="52"/>
      <c r="BE99" s="52"/>
      <c r="BF99" s="52"/>
      <c r="BG99" s="52"/>
      <c r="BH99" s="52"/>
      <c r="BI99" s="52"/>
      <c r="BJ99" s="52"/>
      <c r="BK99" s="52"/>
      <c r="BL99" s="52"/>
      <c r="BM99" s="52"/>
      <c r="BN99" s="52"/>
      <c r="BO99" s="52"/>
      <c r="BP99" s="52"/>
      <c r="BQ99" s="52"/>
      <c r="BR99" s="52"/>
      <c r="BS99" s="52"/>
      <c r="BT99" s="52"/>
      <c r="BU99" s="52"/>
      <c r="BV99" s="52"/>
      <c r="BW99" s="52"/>
      <c r="BX99" s="52"/>
      <c r="BY99" s="139">
        <f t="shared" si="53"/>
        <v>44719</v>
      </c>
      <c r="BZ99" s="146" t="s">
        <v>172</v>
      </c>
      <c r="CA99" s="52"/>
      <c r="CB99" s="52"/>
      <c r="CC99" s="39"/>
      <c r="CD99" s="40"/>
      <c r="CE99" s="40"/>
      <c r="CF99" s="52"/>
      <c r="CG99" s="52"/>
      <c r="CH99" s="52"/>
      <c r="CI99" s="52"/>
      <c r="CJ99" s="52"/>
      <c r="CK99" s="52"/>
      <c r="CL99" s="52"/>
      <c r="CM99" s="52"/>
      <c r="CN99" s="52"/>
      <c r="CO99" s="52"/>
      <c r="CP99" s="52"/>
      <c r="CQ99" s="52"/>
      <c r="CR99" s="52"/>
      <c r="CS99" s="52"/>
      <c r="CT99" s="52"/>
      <c r="CU99" s="140">
        <f t="shared" si="54"/>
        <v>44719</v>
      </c>
      <c r="CV99" s="117"/>
      <c r="CW99" s="8"/>
      <c r="CX99" s="8"/>
      <c r="CY99" s="8"/>
      <c r="CZ99" s="8"/>
      <c r="DA99" s="8"/>
      <c r="DB99" s="8"/>
      <c r="DC99" s="8"/>
      <c r="DD99" s="8"/>
      <c r="DE99" s="8"/>
      <c r="DF99" s="8"/>
      <c r="DG99" s="8"/>
      <c r="DH99" s="8"/>
      <c r="DI99" s="8"/>
      <c r="DJ99" s="8"/>
      <c r="DK99" s="8"/>
      <c r="DL99" s="8"/>
      <c r="DM99" s="8"/>
      <c r="DN99" s="8"/>
      <c r="DO99" s="8"/>
      <c r="DP99" s="8"/>
      <c r="DQ99" s="8"/>
      <c r="DR99" s="8"/>
      <c r="DS99" s="8"/>
      <c r="DT99" s="8"/>
      <c r="DU99" s="8"/>
      <c r="DV99" s="8"/>
      <c r="DW99" s="8"/>
      <c r="DX99" s="8"/>
      <c r="DY99" s="8"/>
      <c r="DZ99" s="8"/>
      <c r="EA99" s="8"/>
      <c r="EB99" s="8"/>
      <c r="EC99" s="8"/>
      <c r="ED99" s="8"/>
      <c r="EE99" s="8"/>
      <c r="EF99" s="8"/>
      <c r="EG99" s="8"/>
      <c r="EH99" s="8"/>
      <c r="EI99" s="8"/>
      <c r="EJ99" s="8"/>
      <c r="EK99" s="8"/>
      <c r="EL99" s="8"/>
      <c r="EM99" s="8"/>
      <c r="EN99" s="8"/>
      <c r="EO99" s="8"/>
      <c r="EP99" s="8"/>
      <c r="EQ99" s="8"/>
      <c r="ER99" s="8"/>
      <c r="ES99" s="8"/>
      <c r="ET99" s="8"/>
      <c r="EU99" s="8"/>
      <c r="EV99" s="8"/>
      <c r="EW99" s="8"/>
      <c r="EX99" s="8"/>
      <c r="EY99" s="8"/>
      <c r="EZ99" s="8"/>
      <c r="FA99" s="8"/>
      <c r="FB99" s="8"/>
      <c r="FC99" s="8"/>
      <c r="FD99" s="8"/>
      <c r="FE99" s="8"/>
      <c r="FF99" s="8"/>
      <c r="FG99" s="8"/>
      <c r="FH99" s="8"/>
      <c r="FI99" s="8"/>
      <c r="FJ99" s="8"/>
      <c r="FK99" s="8"/>
      <c r="FL99" s="8"/>
      <c r="FM99" s="8"/>
      <c r="FN99" s="8"/>
      <c r="FO99" s="8"/>
      <c r="FP99" s="8"/>
      <c r="FQ99" s="8"/>
      <c r="FR99" s="8"/>
      <c r="FS99" s="8"/>
      <c r="FT99" s="8"/>
      <c r="FU99" s="8"/>
      <c r="FV99" s="8"/>
      <c r="FW99" s="8"/>
      <c r="FX99" s="8"/>
      <c r="FY99" s="8"/>
      <c r="FZ99" s="8"/>
      <c r="GA99" s="8"/>
      <c r="GB99" s="8"/>
      <c r="GC99" s="8"/>
      <c r="GD99" s="8"/>
      <c r="GE99" s="8"/>
      <c r="GF99" s="8"/>
      <c r="GG99" s="8"/>
      <c r="GH99" s="8"/>
      <c r="GI99" s="8"/>
      <c r="GJ99" s="8"/>
    </row>
    <row r="100" spans="1:192" x14ac:dyDescent="0.25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52"/>
      <c r="AP100" s="52"/>
      <c r="AQ100" s="52"/>
      <c r="AR100" s="52"/>
      <c r="AS100" s="52"/>
      <c r="AT100" s="52"/>
      <c r="AU100" s="52"/>
      <c r="AV100" s="52"/>
      <c r="AW100" s="52"/>
      <c r="AX100" s="52"/>
      <c r="AY100" s="52"/>
      <c r="AZ100" s="52"/>
      <c r="BA100" s="52"/>
      <c r="BB100" s="52"/>
      <c r="BC100" s="52"/>
      <c r="BD100" s="52"/>
      <c r="BE100" s="52"/>
      <c r="BF100" s="52"/>
      <c r="BG100" s="52"/>
      <c r="BH100" s="52"/>
      <c r="BI100" s="52"/>
      <c r="BJ100" s="52"/>
      <c r="BK100" s="52"/>
      <c r="BL100" s="52"/>
      <c r="BM100" s="52"/>
      <c r="BN100" s="52"/>
      <c r="BO100" s="52"/>
      <c r="BP100" s="52"/>
      <c r="BQ100" s="52"/>
      <c r="BR100" s="52"/>
      <c r="BS100" s="52"/>
      <c r="BT100" s="52"/>
      <c r="BU100" s="52"/>
      <c r="BV100" s="52"/>
      <c r="BW100" s="52"/>
      <c r="BX100" s="52"/>
      <c r="BY100" s="139">
        <f t="shared" si="53"/>
        <v>44720</v>
      </c>
      <c r="BZ100" s="146" t="s">
        <v>173</v>
      </c>
      <c r="CA100" s="52"/>
      <c r="CB100" s="52"/>
      <c r="CC100" s="39"/>
      <c r="CD100" s="40"/>
      <c r="CE100" s="40"/>
      <c r="CF100" s="52"/>
      <c r="CG100" s="52"/>
      <c r="CH100" s="52"/>
      <c r="CI100" s="52"/>
      <c r="CJ100" s="52"/>
      <c r="CK100" s="52"/>
      <c r="CL100" s="52"/>
      <c r="CM100" s="52"/>
      <c r="CN100" s="52"/>
      <c r="CO100" s="52"/>
      <c r="CP100" s="52"/>
      <c r="CQ100" s="52"/>
      <c r="CR100" s="52"/>
      <c r="CS100" s="52"/>
      <c r="CT100" s="52"/>
      <c r="CU100" s="140">
        <f t="shared" si="54"/>
        <v>44720</v>
      </c>
      <c r="CV100" s="117"/>
      <c r="CW100" s="8"/>
      <c r="CX100" s="8"/>
      <c r="CY100" s="8"/>
      <c r="CZ100" s="8"/>
      <c r="DA100" s="8"/>
      <c r="DB100" s="8"/>
      <c r="DC100" s="8"/>
      <c r="DD100" s="8"/>
      <c r="DE100" s="8"/>
      <c r="DF100" s="8"/>
      <c r="DG100" s="8"/>
      <c r="DH100" s="8"/>
      <c r="DI100" s="8"/>
      <c r="DJ100" s="8"/>
      <c r="DK100" s="8"/>
      <c r="DL100" s="8"/>
      <c r="DM100" s="8"/>
      <c r="DN100" s="8"/>
      <c r="DO100" s="8"/>
      <c r="DP100" s="8"/>
      <c r="DQ100" s="8"/>
      <c r="DR100" s="8"/>
      <c r="DS100" s="8"/>
      <c r="DT100" s="8"/>
      <c r="DU100" s="8"/>
      <c r="DV100" s="8"/>
      <c r="DW100" s="8"/>
      <c r="DX100" s="8"/>
      <c r="DY100" s="8"/>
      <c r="DZ100" s="8"/>
      <c r="EA100" s="8"/>
      <c r="EB100" s="8"/>
      <c r="EC100" s="8"/>
      <c r="ED100" s="8"/>
      <c r="EE100" s="8"/>
      <c r="EF100" s="8"/>
      <c r="EG100" s="8"/>
      <c r="EH100" s="8"/>
      <c r="EI100" s="8"/>
      <c r="EJ100" s="8"/>
      <c r="EK100" s="8"/>
      <c r="EL100" s="8"/>
      <c r="EM100" s="8"/>
      <c r="EN100" s="8"/>
      <c r="EO100" s="8"/>
      <c r="EP100" s="8"/>
      <c r="EQ100" s="8"/>
      <c r="ER100" s="8"/>
      <c r="ES100" s="8"/>
      <c r="ET100" s="8"/>
      <c r="EU100" s="8"/>
      <c r="EV100" s="8"/>
      <c r="EW100" s="8"/>
      <c r="EX100" s="8"/>
      <c r="EY100" s="8"/>
      <c r="EZ100" s="8"/>
      <c r="FA100" s="8"/>
      <c r="FB100" s="8"/>
      <c r="FC100" s="8"/>
      <c r="FD100" s="8"/>
      <c r="FE100" s="8"/>
      <c r="FF100" s="8"/>
      <c r="FG100" s="8"/>
      <c r="FH100" s="8"/>
      <c r="FI100" s="8"/>
      <c r="FJ100" s="8"/>
      <c r="FK100" s="8"/>
      <c r="FL100" s="8"/>
      <c r="FM100" s="8"/>
      <c r="FN100" s="8"/>
      <c r="FO100" s="8"/>
      <c r="FP100" s="8"/>
      <c r="FQ100" s="8"/>
      <c r="FR100" s="8"/>
      <c r="FS100" s="8"/>
      <c r="FT100" s="8"/>
      <c r="FU100" s="8"/>
      <c r="FV100" s="8"/>
      <c r="FW100" s="8"/>
      <c r="FX100" s="8"/>
      <c r="FY100" s="8"/>
      <c r="FZ100" s="8"/>
      <c r="GA100" s="8"/>
      <c r="GB100" s="8"/>
      <c r="GC100" s="8"/>
      <c r="GD100" s="8"/>
      <c r="GE100" s="8"/>
      <c r="GF100" s="8"/>
      <c r="GG100" s="8"/>
      <c r="GH100" s="8"/>
      <c r="GI100" s="8"/>
      <c r="GJ100" s="8"/>
    </row>
    <row r="101" spans="1:192" x14ac:dyDescent="0.25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52"/>
      <c r="AP101" s="52"/>
      <c r="AQ101" s="52"/>
      <c r="AR101" s="52"/>
      <c r="AS101" s="52"/>
      <c r="AT101" s="52"/>
      <c r="AU101" s="52"/>
      <c r="AV101" s="52"/>
      <c r="AW101" s="52"/>
      <c r="AX101" s="52"/>
      <c r="AY101" s="52"/>
      <c r="AZ101" s="52"/>
      <c r="BA101" s="52"/>
      <c r="BB101" s="52"/>
      <c r="BC101" s="52"/>
      <c r="BD101" s="52"/>
      <c r="BE101" s="52"/>
      <c r="BF101" s="52"/>
      <c r="BG101" s="52"/>
      <c r="BH101" s="52"/>
      <c r="BI101" s="52"/>
      <c r="BJ101" s="52"/>
      <c r="BK101" s="52"/>
      <c r="BL101" s="52"/>
      <c r="BM101" s="52"/>
      <c r="BN101" s="52"/>
      <c r="BO101" s="52"/>
      <c r="BP101" s="52"/>
      <c r="BQ101" s="52"/>
      <c r="BR101" s="52"/>
      <c r="BS101" s="52"/>
      <c r="BT101" s="52"/>
      <c r="BU101" s="52"/>
      <c r="BV101" s="52"/>
      <c r="BW101" s="52"/>
      <c r="BX101" s="52"/>
      <c r="BY101" s="139">
        <f t="shared" si="53"/>
        <v>44721</v>
      </c>
      <c r="BZ101" s="146" t="s">
        <v>174</v>
      </c>
      <c r="CA101" s="38"/>
      <c r="CB101" s="38"/>
      <c r="CC101" s="39"/>
      <c r="CD101" s="40"/>
      <c r="CE101" s="40"/>
      <c r="CF101" s="38"/>
      <c r="CG101" s="38"/>
      <c r="CH101" s="38"/>
      <c r="CI101" s="38"/>
      <c r="CJ101" s="38"/>
      <c r="CK101" s="38"/>
      <c r="CL101" s="38"/>
      <c r="CM101" s="38"/>
      <c r="CN101" s="38"/>
      <c r="CO101" s="38"/>
      <c r="CP101" s="38"/>
      <c r="CQ101" s="38"/>
      <c r="CR101" s="38"/>
      <c r="CS101" s="38"/>
      <c r="CT101" s="38"/>
      <c r="CU101" s="140">
        <f t="shared" si="54"/>
        <v>44721</v>
      </c>
      <c r="CV101" s="117"/>
      <c r="CW101" s="8"/>
      <c r="CX101" s="8"/>
      <c r="CY101" s="8"/>
      <c r="CZ101" s="8"/>
      <c r="DA101" s="8"/>
      <c r="DB101" s="8"/>
      <c r="DC101" s="8"/>
      <c r="DD101" s="8"/>
      <c r="DE101" s="8"/>
      <c r="DF101" s="8"/>
      <c r="DG101" s="8"/>
      <c r="DH101" s="8"/>
      <c r="DI101" s="8"/>
      <c r="DJ101" s="8"/>
      <c r="DK101" s="8"/>
      <c r="DL101" s="8"/>
      <c r="DM101" s="8"/>
      <c r="DN101" s="8"/>
      <c r="DO101" s="8"/>
      <c r="DP101" s="8"/>
      <c r="DQ101" s="8"/>
      <c r="DR101" s="8"/>
      <c r="DS101" s="8"/>
      <c r="DT101" s="8"/>
      <c r="DU101" s="8"/>
      <c r="DV101" s="8"/>
      <c r="DW101" s="8"/>
      <c r="DX101" s="8"/>
      <c r="DY101" s="8"/>
      <c r="DZ101" s="8"/>
      <c r="EA101" s="8"/>
      <c r="EB101" s="8"/>
      <c r="EC101" s="8"/>
      <c r="ED101" s="8"/>
      <c r="EE101" s="8"/>
      <c r="EF101" s="8"/>
      <c r="EG101" s="8"/>
      <c r="EH101" s="8"/>
      <c r="EI101" s="8"/>
      <c r="EJ101" s="8"/>
      <c r="EK101" s="8"/>
      <c r="EL101" s="8"/>
      <c r="EM101" s="8"/>
      <c r="EN101" s="8"/>
      <c r="EO101" s="8"/>
      <c r="EP101" s="8"/>
      <c r="EQ101" s="8"/>
      <c r="ER101" s="8"/>
      <c r="ES101" s="8"/>
      <c r="ET101" s="8"/>
      <c r="EU101" s="8"/>
      <c r="EV101" s="8"/>
      <c r="EW101" s="8"/>
      <c r="EX101" s="8"/>
      <c r="EY101" s="8"/>
      <c r="EZ101" s="8"/>
      <c r="FA101" s="8"/>
      <c r="FB101" s="8"/>
      <c r="FC101" s="8"/>
      <c r="FD101" s="8"/>
      <c r="FE101" s="8"/>
      <c r="FF101" s="8"/>
      <c r="FG101" s="8"/>
      <c r="FH101" s="8"/>
      <c r="FI101" s="8"/>
      <c r="FJ101" s="8"/>
      <c r="FK101" s="8"/>
      <c r="FL101" s="8"/>
      <c r="FM101" s="8"/>
      <c r="FN101" s="8"/>
      <c r="FO101" s="8"/>
      <c r="FP101" s="8"/>
      <c r="FQ101" s="8"/>
      <c r="FR101" s="8"/>
      <c r="FS101" s="8"/>
      <c r="FT101" s="8"/>
      <c r="FU101" s="8"/>
      <c r="FV101" s="8"/>
      <c r="FW101" s="8"/>
      <c r="FX101" s="8"/>
      <c r="FY101" s="8"/>
      <c r="FZ101" s="8"/>
      <c r="GA101" s="8"/>
      <c r="GB101" s="8"/>
      <c r="GC101" s="8"/>
      <c r="GD101" s="8"/>
      <c r="GE101" s="8"/>
      <c r="GF101" s="8"/>
      <c r="GG101" s="8"/>
      <c r="GH101" s="8"/>
      <c r="GI101" s="8"/>
      <c r="GJ101" s="8"/>
    </row>
    <row r="102" spans="1:192" x14ac:dyDescent="0.25">
      <c r="AO102" s="38"/>
      <c r="AP102" s="38"/>
      <c r="AQ102" s="38"/>
      <c r="AR102" s="38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  <c r="BF102" s="38"/>
      <c r="BG102" s="38"/>
      <c r="BH102" s="38"/>
      <c r="BI102" s="38"/>
      <c r="BJ102" s="38"/>
      <c r="BK102" s="38"/>
      <c r="BL102" s="38"/>
      <c r="BM102" s="38"/>
      <c r="BN102" s="38"/>
      <c r="BO102" s="38"/>
      <c r="BP102" s="38"/>
      <c r="BQ102" s="38"/>
      <c r="BR102" s="38"/>
      <c r="BS102" s="38"/>
      <c r="BT102" s="38"/>
      <c r="BU102" s="38"/>
      <c r="BV102" s="38"/>
      <c r="BW102" s="38"/>
      <c r="BX102" s="38"/>
      <c r="BY102" s="139">
        <f t="shared" si="53"/>
        <v>44722</v>
      </c>
      <c r="BZ102" s="146" t="s">
        <v>175</v>
      </c>
      <c r="CA102" s="38"/>
      <c r="CB102" s="38"/>
      <c r="CC102" s="39"/>
      <c r="CD102" s="40"/>
      <c r="CE102" s="40"/>
      <c r="CF102" s="38"/>
      <c r="CG102" s="38"/>
      <c r="CH102" s="38"/>
      <c r="CI102" s="38"/>
      <c r="CJ102" s="38"/>
      <c r="CK102" s="38"/>
      <c r="CL102" s="38"/>
      <c r="CM102" s="38"/>
      <c r="CN102" s="38"/>
      <c r="CO102" s="38"/>
      <c r="CP102" s="38"/>
      <c r="CQ102" s="38"/>
      <c r="CR102" s="38"/>
      <c r="CS102" s="38"/>
      <c r="CT102" s="38"/>
      <c r="CU102" s="140">
        <f t="shared" si="54"/>
        <v>44722</v>
      </c>
      <c r="CV102" s="117"/>
    </row>
    <row r="103" spans="1:192" x14ac:dyDescent="0.25">
      <c r="AO103" s="38"/>
      <c r="AP103" s="38"/>
      <c r="AQ103" s="38"/>
      <c r="AR103" s="38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  <c r="BF103" s="38"/>
      <c r="BG103" s="38"/>
      <c r="BH103" s="38"/>
      <c r="BI103" s="38"/>
      <c r="BJ103" s="38"/>
      <c r="BK103" s="38"/>
      <c r="BL103" s="38"/>
      <c r="BM103" s="38"/>
      <c r="BN103" s="38"/>
      <c r="BO103" s="38"/>
      <c r="BP103" s="38"/>
      <c r="BQ103" s="38"/>
      <c r="BR103" s="38"/>
      <c r="BS103" s="38"/>
      <c r="BT103" s="38"/>
      <c r="BU103" s="38"/>
      <c r="BV103" s="38"/>
      <c r="BW103" s="38"/>
      <c r="BX103" s="38"/>
      <c r="BY103" s="139">
        <f t="shared" si="53"/>
        <v>44723</v>
      </c>
      <c r="BZ103" s="146" t="s">
        <v>176</v>
      </c>
      <c r="CA103" s="38"/>
      <c r="CB103" s="38"/>
      <c r="CC103" s="39"/>
      <c r="CD103" s="40"/>
      <c r="CE103" s="40"/>
      <c r="CF103" s="38"/>
      <c r="CG103" s="38"/>
      <c r="CH103" s="38"/>
      <c r="CI103" s="38"/>
      <c r="CJ103" s="38"/>
      <c r="CK103" s="38"/>
      <c r="CL103" s="38"/>
      <c r="CM103" s="38"/>
      <c r="CN103" s="38"/>
      <c r="CO103" s="38"/>
      <c r="CP103" s="38"/>
      <c r="CQ103" s="38"/>
      <c r="CR103" s="38"/>
      <c r="CS103" s="38"/>
      <c r="CT103" s="38"/>
      <c r="CU103" s="140">
        <f t="shared" si="54"/>
        <v>44723</v>
      </c>
      <c r="CV103" s="117"/>
    </row>
    <row r="104" spans="1:192" x14ac:dyDescent="0.25">
      <c r="AO104" s="38"/>
      <c r="AP104" s="38"/>
      <c r="AQ104" s="38"/>
      <c r="AR104" s="38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  <c r="BF104" s="38"/>
      <c r="BG104" s="38"/>
      <c r="BH104" s="38"/>
      <c r="BI104" s="38"/>
      <c r="BJ104" s="38"/>
      <c r="BK104" s="38"/>
      <c r="BL104" s="38"/>
      <c r="BM104" s="38"/>
      <c r="BN104" s="38"/>
      <c r="BO104" s="38"/>
      <c r="BP104" s="38"/>
      <c r="BQ104" s="38"/>
      <c r="BR104" s="38"/>
      <c r="BS104" s="38"/>
      <c r="BT104" s="38"/>
      <c r="BU104" s="38"/>
      <c r="BV104" s="38"/>
      <c r="BW104" s="38"/>
      <c r="BX104" s="38"/>
      <c r="BY104" s="139">
        <f t="shared" si="53"/>
        <v>44724</v>
      </c>
      <c r="BZ104" s="146" t="s">
        <v>177</v>
      </c>
      <c r="CA104" s="38"/>
      <c r="CB104" s="38"/>
      <c r="CC104" s="39"/>
      <c r="CD104" s="40"/>
      <c r="CE104" s="40"/>
      <c r="CF104" s="38"/>
      <c r="CG104" s="38"/>
      <c r="CH104" s="38"/>
      <c r="CI104" s="38"/>
      <c r="CJ104" s="38"/>
      <c r="CK104" s="38"/>
      <c r="CL104" s="38"/>
      <c r="CM104" s="38"/>
      <c r="CN104" s="38"/>
      <c r="CO104" s="38"/>
      <c r="CP104" s="38"/>
      <c r="CQ104" s="38"/>
      <c r="CR104" s="38"/>
      <c r="CS104" s="38"/>
      <c r="CT104" s="38"/>
      <c r="CU104" s="140">
        <f t="shared" si="54"/>
        <v>44724</v>
      </c>
      <c r="CV104" s="117"/>
    </row>
    <row r="105" spans="1:192" x14ac:dyDescent="0.25">
      <c r="AO105" s="38"/>
      <c r="AP105" s="38"/>
      <c r="AQ105" s="38"/>
      <c r="AR105" s="38"/>
      <c r="AS105" s="38"/>
      <c r="AT105" s="38"/>
      <c r="AU105" s="38"/>
      <c r="AV105" s="38"/>
      <c r="AW105" s="38"/>
      <c r="AX105" s="38"/>
      <c r="AY105" s="38"/>
      <c r="AZ105" s="38"/>
      <c r="BA105" s="38"/>
      <c r="BB105" s="38"/>
      <c r="BC105" s="38"/>
      <c r="BD105" s="38"/>
      <c r="BE105" s="38"/>
      <c r="BF105" s="38"/>
      <c r="BG105" s="38"/>
      <c r="BH105" s="38"/>
      <c r="BI105" s="38"/>
      <c r="BJ105" s="38"/>
      <c r="BK105" s="38"/>
      <c r="BL105" s="38"/>
      <c r="BM105" s="38"/>
      <c r="BN105" s="38"/>
      <c r="BO105" s="38"/>
      <c r="BP105" s="38"/>
      <c r="BQ105" s="38"/>
      <c r="BR105" s="38"/>
      <c r="BS105" s="38"/>
      <c r="BT105" s="38"/>
      <c r="BU105" s="38"/>
      <c r="BV105" s="38"/>
      <c r="BW105" s="38"/>
      <c r="BX105" s="38"/>
      <c r="BY105" s="139">
        <f t="shared" si="53"/>
        <v>44725</v>
      </c>
      <c r="BZ105" s="146" t="s">
        <v>178</v>
      </c>
      <c r="CA105" s="38"/>
      <c r="CB105" s="38"/>
      <c r="CC105" s="39"/>
      <c r="CD105" s="40"/>
      <c r="CE105" s="40"/>
      <c r="CF105" s="38"/>
      <c r="CG105" s="38"/>
      <c r="CH105" s="38"/>
      <c r="CI105" s="38"/>
      <c r="CJ105" s="38"/>
      <c r="CK105" s="38"/>
      <c r="CL105" s="38"/>
      <c r="CM105" s="38"/>
      <c r="CN105" s="38"/>
      <c r="CO105" s="38"/>
      <c r="CP105" s="38"/>
      <c r="CQ105" s="38"/>
      <c r="CR105" s="38"/>
      <c r="CS105" s="38"/>
      <c r="CT105" s="38"/>
      <c r="CU105" s="140">
        <f t="shared" si="54"/>
        <v>44725</v>
      </c>
      <c r="CV105" s="117"/>
    </row>
    <row r="106" spans="1:192" x14ac:dyDescent="0.25">
      <c r="AO106" s="38"/>
      <c r="AP106" s="38"/>
      <c r="AQ106" s="38"/>
      <c r="AR106" s="38"/>
      <c r="AS106" s="38"/>
      <c r="AT106" s="38"/>
      <c r="AU106" s="38"/>
      <c r="AV106" s="38"/>
      <c r="AW106" s="38"/>
      <c r="AX106" s="38"/>
      <c r="AY106" s="38"/>
      <c r="AZ106" s="38"/>
      <c r="BA106" s="38"/>
      <c r="BB106" s="38"/>
      <c r="BC106" s="38"/>
      <c r="BD106" s="38"/>
      <c r="BE106" s="38"/>
      <c r="BF106" s="38"/>
      <c r="BG106" s="38"/>
      <c r="BH106" s="38"/>
      <c r="BI106" s="38"/>
      <c r="BJ106" s="38"/>
      <c r="BK106" s="38"/>
      <c r="BL106" s="38"/>
      <c r="BM106" s="38"/>
      <c r="BN106" s="38"/>
      <c r="BO106" s="38"/>
      <c r="BP106" s="38"/>
      <c r="BQ106" s="38"/>
      <c r="BR106" s="38"/>
      <c r="BS106" s="38"/>
      <c r="BT106" s="38"/>
      <c r="BU106" s="38"/>
      <c r="BV106" s="38"/>
      <c r="BW106" s="38"/>
      <c r="BX106" s="38"/>
      <c r="BY106" s="139">
        <f t="shared" si="53"/>
        <v>44726</v>
      </c>
      <c r="BZ106" s="146" t="s">
        <v>179</v>
      </c>
      <c r="CA106" s="38"/>
      <c r="CB106" s="38"/>
      <c r="CC106" s="39"/>
      <c r="CD106" s="40"/>
      <c r="CE106" s="40"/>
      <c r="CF106" s="38"/>
      <c r="CG106" s="38"/>
      <c r="CH106" s="38"/>
      <c r="CI106" s="38"/>
      <c r="CJ106" s="38"/>
      <c r="CK106" s="38"/>
      <c r="CL106" s="38"/>
      <c r="CM106" s="38"/>
      <c r="CN106" s="38"/>
      <c r="CO106" s="38"/>
      <c r="CP106" s="38"/>
      <c r="CQ106" s="38"/>
      <c r="CR106" s="38"/>
      <c r="CS106" s="38"/>
      <c r="CT106" s="38"/>
      <c r="CU106" s="140">
        <f t="shared" si="54"/>
        <v>44726</v>
      </c>
      <c r="CV106" s="117"/>
    </row>
    <row r="107" spans="1:192" x14ac:dyDescent="0.25">
      <c r="AO107" s="38"/>
      <c r="AP107" s="38"/>
      <c r="AQ107" s="38"/>
      <c r="AR107" s="38"/>
      <c r="AS107" s="38"/>
      <c r="AT107" s="38"/>
      <c r="AU107" s="38"/>
      <c r="AV107" s="38"/>
      <c r="AW107" s="38"/>
      <c r="AX107" s="38"/>
      <c r="AY107" s="38"/>
      <c r="AZ107" s="38"/>
      <c r="BA107" s="38"/>
      <c r="BB107" s="38"/>
      <c r="BC107" s="38"/>
      <c r="BD107" s="38"/>
      <c r="BE107" s="38"/>
      <c r="BF107" s="38"/>
      <c r="BG107" s="38"/>
      <c r="BH107" s="38"/>
      <c r="BI107" s="38"/>
      <c r="BJ107" s="38"/>
      <c r="BK107" s="38"/>
      <c r="BL107" s="38"/>
      <c r="BM107" s="38"/>
      <c r="BN107" s="38"/>
      <c r="BO107" s="38"/>
      <c r="BP107" s="38"/>
      <c r="BQ107" s="38"/>
      <c r="BR107" s="38"/>
      <c r="BS107" s="38"/>
      <c r="BT107" s="38"/>
      <c r="BU107" s="38"/>
      <c r="BV107" s="38"/>
      <c r="BW107" s="38"/>
      <c r="BX107" s="38"/>
      <c r="BY107" s="139">
        <f t="shared" si="53"/>
        <v>44727</v>
      </c>
      <c r="BZ107" s="146" t="s">
        <v>180</v>
      </c>
      <c r="CA107" s="38"/>
      <c r="CB107" s="38"/>
      <c r="CC107" s="39"/>
      <c r="CD107" s="40"/>
      <c r="CE107" s="40"/>
      <c r="CF107" s="38"/>
      <c r="CG107" s="38"/>
      <c r="CH107" s="38"/>
      <c r="CI107" s="38"/>
      <c r="CJ107" s="38"/>
      <c r="CK107" s="38"/>
      <c r="CL107" s="38"/>
      <c r="CM107" s="38"/>
      <c r="CN107" s="38"/>
      <c r="CO107" s="38"/>
      <c r="CP107" s="38"/>
      <c r="CQ107" s="38"/>
      <c r="CR107" s="38"/>
      <c r="CS107" s="38"/>
      <c r="CT107" s="38"/>
      <c r="CU107" s="140">
        <f t="shared" si="54"/>
        <v>44727</v>
      </c>
      <c r="CV107" s="117"/>
    </row>
    <row r="108" spans="1:192" x14ac:dyDescent="0.25">
      <c r="AO108" s="38"/>
      <c r="AP108" s="38"/>
      <c r="AQ108" s="38"/>
      <c r="AR108" s="38"/>
      <c r="AS108" s="38"/>
      <c r="AT108" s="38"/>
      <c r="AU108" s="38"/>
      <c r="AV108" s="38"/>
      <c r="AW108" s="38"/>
      <c r="AX108" s="38"/>
      <c r="AY108" s="38"/>
      <c r="AZ108" s="38"/>
      <c r="BA108" s="38"/>
      <c r="BB108" s="38"/>
      <c r="BC108" s="38"/>
      <c r="BD108" s="38"/>
      <c r="BE108" s="38"/>
      <c r="BF108" s="38"/>
      <c r="BG108" s="38"/>
      <c r="BH108" s="38"/>
      <c r="BI108" s="38"/>
      <c r="BJ108" s="38"/>
      <c r="BK108" s="38"/>
      <c r="BL108" s="38"/>
      <c r="BM108" s="38"/>
      <c r="BN108" s="38"/>
      <c r="BO108" s="38"/>
      <c r="BP108" s="38"/>
      <c r="BQ108" s="38"/>
      <c r="BR108" s="38"/>
      <c r="BS108" s="38"/>
      <c r="BT108" s="38"/>
      <c r="BU108" s="38"/>
      <c r="BV108" s="38"/>
      <c r="BW108" s="38"/>
      <c r="BX108" s="38"/>
      <c r="BY108" s="139">
        <f t="shared" si="53"/>
        <v>44728</v>
      </c>
      <c r="BZ108" s="146" t="s">
        <v>181</v>
      </c>
      <c r="CA108" s="38"/>
      <c r="CB108" s="38"/>
      <c r="CC108" s="39"/>
      <c r="CD108" s="40"/>
      <c r="CE108" s="40"/>
      <c r="CF108" s="38"/>
      <c r="CG108" s="38"/>
      <c r="CH108" s="38"/>
      <c r="CI108" s="38"/>
      <c r="CJ108" s="38"/>
      <c r="CK108" s="38"/>
      <c r="CL108" s="38"/>
      <c r="CM108" s="38"/>
      <c r="CN108" s="38"/>
      <c r="CO108" s="38"/>
      <c r="CP108" s="38"/>
      <c r="CQ108" s="38"/>
      <c r="CR108" s="38"/>
      <c r="CS108" s="38"/>
      <c r="CT108" s="38"/>
      <c r="CU108" s="140">
        <f t="shared" si="54"/>
        <v>44728</v>
      </c>
      <c r="CV108" s="117"/>
    </row>
    <row r="109" spans="1:192" x14ac:dyDescent="0.25">
      <c r="AO109" s="38"/>
      <c r="AP109" s="38"/>
      <c r="AQ109" s="38"/>
      <c r="AR109" s="38"/>
      <c r="AS109" s="38"/>
      <c r="AT109" s="38"/>
      <c r="AU109" s="38"/>
      <c r="AV109" s="38"/>
      <c r="AW109" s="38"/>
      <c r="AX109" s="38"/>
      <c r="AY109" s="38"/>
      <c r="AZ109" s="38"/>
      <c r="BA109" s="38"/>
      <c r="BB109" s="38"/>
      <c r="BC109" s="38"/>
      <c r="BD109" s="38"/>
      <c r="BE109" s="38"/>
      <c r="BF109" s="38"/>
      <c r="BG109" s="38"/>
      <c r="BH109" s="38"/>
      <c r="BI109" s="38"/>
      <c r="BJ109" s="38"/>
      <c r="BK109" s="38"/>
      <c r="BL109" s="38"/>
      <c r="BM109" s="38"/>
      <c r="BN109" s="38"/>
      <c r="BO109" s="38"/>
      <c r="BP109" s="38"/>
      <c r="BQ109" s="38"/>
      <c r="BR109" s="38"/>
      <c r="BS109" s="38"/>
      <c r="BT109" s="38"/>
      <c r="BU109" s="38"/>
      <c r="BV109" s="38"/>
      <c r="BW109" s="38"/>
      <c r="BX109" s="38"/>
      <c r="BY109" s="139">
        <f t="shared" si="53"/>
        <v>44729</v>
      </c>
      <c r="BZ109" s="146" t="s">
        <v>182</v>
      </c>
      <c r="CA109" s="38"/>
      <c r="CB109" s="38"/>
      <c r="CC109" s="39"/>
      <c r="CD109" s="40"/>
      <c r="CE109" s="40"/>
      <c r="CF109" s="38"/>
      <c r="CG109" s="38"/>
      <c r="CH109" s="38"/>
      <c r="CI109" s="38"/>
      <c r="CJ109" s="38"/>
      <c r="CK109" s="38"/>
      <c r="CL109" s="38"/>
      <c r="CM109" s="38"/>
      <c r="CN109" s="38"/>
      <c r="CO109" s="38"/>
      <c r="CP109" s="38"/>
      <c r="CQ109" s="38"/>
      <c r="CR109" s="38"/>
      <c r="CS109" s="38"/>
      <c r="CT109" s="38"/>
      <c r="CU109" s="140">
        <f t="shared" si="54"/>
        <v>44729</v>
      </c>
      <c r="CV109" s="117"/>
    </row>
    <row r="110" spans="1:192" x14ac:dyDescent="0.25">
      <c r="AO110" s="38"/>
      <c r="AP110" s="38"/>
      <c r="AQ110" s="38"/>
      <c r="AR110" s="38"/>
      <c r="AS110" s="38"/>
      <c r="AT110" s="38"/>
      <c r="AU110" s="38"/>
      <c r="AV110" s="38"/>
      <c r="AW110" s="38"/>
      <c r="AX110" s="38"/>
      <c r="AY110" s="38"/>
      <c r="AZ110" s="38"/>
      <c r="BA110" s="38"/>
      <c r="BB110" s="38"/>
      <c r="BC110" s="38"/>
      <c r="BD110" s="38"/>
      <c r="BE110" s="38"/>
      <c r="BF110" s="38"/>
      <c r="BG110" s="38"/>
      <c r="BH110" s="38"/>
      <c r="BI110" s="38"/>
      <c r="BJ110" s="38"/>
      <c r="BK110" s="38"/>
      <c r="BL110" s="38"/>
      <c r="BM110" s="38"/>
      <c r="BN110" s="38"/>
      <c r="BO110" s="38"/>
      <c r="BP110" s="38"/>
      <c r="BQ110" s="38"/>
      <c r="BR110" s="38"/>
      <c r="BS110" s="38"/>
      <c r="BT110" s="38"/>
      <c r="BU110" s="38"/>
      <c r="BV110" s="38"/>
      <c r="BW110" s="38"/>
      <c r="BX110" s="38"/>
      <c r="BY110" s="139">
        <f t="shared" si="53"/>
        <v>44730</v>
      </c>
      <c r="BZ110" s="146" t="s">
        <v>183</v>
      </c>
      <c r="CA110" s="38"/>
      <c r="CB110" s="38"/>
      <c r="CC110" s="39"/>
      <c r="CD110" s="40"/>
      <c r="CE110" s="40"/>
      <c r="CF110" s="38"/>
      <c r="CG110" s="38"/>
      <c r="CH110" s="38"/>
      <c r="CI110" s="38"/>
      <c r="CJ110" s="38"/>
      <c r="CK110" s="38"/>
      <c r="CL110" s="38"/>
      <c r="CM110" s="38"/>
      <c r="CN110" s="38"/>
      <c r="CO110" s="38"/>
      <c r="CP110" s="38"/>
      <c r="CQ110" s="38"/>
      <c r="CR110" s="38"/>
      <c r="CS110" s="38"/>
      <c r="CT110" s="38"/>
      <c r="CU110" s="140">
        <f t="shared" si="54"/>
        <v>44730</v>
      </c>
      <c r="CV110" s="117"/>
    </row>
    <row r="111" spans="1:192" x14ac:dyDescent="0.25">
      <c r="AO111" s="38"/>
      <c r="AP111" s="38"/>
      <c r="AQ111" s="38"/>
      <c r="AR111" s="38"/>
      <c r="AS111" s="38"/>
      <c r="AT111" s="38"/>
      <c r="AU111" s="38"/>
      <c r="AV111" s="38"/>
      <c r="AW111" s="38"/>
      <c r="AX111" s="38"/>
      <c r="AY111" s="38"/>
      <c r="AZ111" s="38"/>
      <c r="BA111" s="38"/>
      <c r="BB111" s="38"/>
      <c r="BC111" s="38"/>
      <c r="BD111" s="38"/>
      <c r="BE111" s="38"/>
      <c r="BF111" s="38"/>
      <c r="BG111" s="38"/>
      <c r="BH111" s="38"/>
      <c r="BI111" s="38"/>
      <c r="BJ111" s="38"/>
      <c r="BK111" s="38"/>
      <c r="BL111" s="38"/>
      <c r="BM111" s="38"/>
      <c r="BN111" s="38"/>
      <c r="BO111" s="38"/>
      <c r="BP111" s="38"/>
      <c r="BQ111" s="38"/>
      <c r="BR111" s="38"/>
      <c r="BS111" s="38"/>
      <c r="BT111" s="38"/>
      <c r="BU111" s="38"/>
      <c r="BV111" s="38"/>
      <c r="BW111" s="38"/>
      <c r="BX111" s="38"/>
      <c r="BY111" s="139">
        <f t="shared" si="53"/>
        <v>44731</v>
      </c>
      <c r="BZ111" s="146" t="s">
        <v>184</v>
      </c>
      <c r="CA111" s="38"/>
      <c r="CB111" s="38"/>
      <c r="CC111" s="39"/>
      <c r="CD111" s="40"/>
      <c r="CE111" s="40"/>
      <c r="CF111" s="38"/>
      <c r="CG111" s="38"/>
      <c r="CH111" s="38"/>
      <c r="CI111" s="38"/>
      <c r="CJ111" s="38"/>
      <c r="CK111" s="38"/>
      <c r="CL111" s="38"/>
      <c r="CM111" s="38"/>
      <c r="CN111" s="38"/>
      <c r="CO111" s="38"/>
      <c r="CP111" s="38"/>
      <c r="CQ111" s="38"/>
      <c r="CR111" s="38"/>
      <c r="CS111" s="38"/>
      <c r="CT111" s="38"/>
      <c r="CU111" s="140">
        <f t="shared" si="54"/>
        <v>44731</v>
      </c>
      <c r="CV111" s="117"/>
    </row>
    <row r="112" spans="1:192" x14ac:dyDescent="0.25">
      <c r="AO112" s="38"/>
      <c r="AP112" s="38"/>
      <c r="AQ112" s="38"/>
      <c r="AR112" s="38"/>
      <c r="AS112" s="38"/>
      <c r="AT112" s="38"/>
      <c r="AU112" s="38"/>
      <c r="AV112" s="38"/>
      <c r="AW112" s="38"/>
      <c r="AX112" s="38"/>
      <c r="AY112" s="38"/>
      <c r="AZ112" s="38"/>
      <c r="BA112" s="38"/>
      <c r="BB112" s="38"/>
      <c r="BC112" s="38"/>
      <c r="BD112" s="38"/>
      <c r="BE112" s="38"/>
      <c r="BF112" s="38"/>
      <c r="BG112" s="38"/>
      <c r="BH112" s="38"/>
      <c r="BI112" s="38"/>
      <c r="BJ112" s="38"/>
      <c r="BK112" s="38"/>
      <c r="BL112" s="38"/>
      <c r="BM112" s="38"/>
      <c r="BN112" s="38"/>
      <c r="BO112" s="38"/>
      <c r="BP112" s="38"/>
      <c r="BQ112" s="38"/>
      <c r="BR112" s="38"/>
      <c r="BS112" s="38"/>
      <c r="BT112" s="38"/>
      <c r="BU112" s="38"/>
      <c r="BV112" s="38"/>
      <c r="BW112" s="38"/>
      <c r="BX112" s="38"/>
      <c r="BY112" s="139">
        <f t="shared" si="53"/>
        <v>44732</v>
      </c>
      <c r="BZ112" s="146" t="s">
        <v>185</v>
      </c>
      <c r="CA112" s="38"/>
      <c r="CB112" s="38"/>
      <c r="CC112" s="39"/>
      <c r="CD112" s="40"/>
      <c r="CE112" s="40"/>
      <c r="CF112" s="38"/>
      <c r="CG112" s="38"/>
      <c r="CH112" s="38"/>
      <c r="CI112" s="38"/>
      <c r="CJ112" s="38"/>
      <c r="CK112" s="38"/>
      <c r="CL112" s="38"/>
      <c r="CM112" s="38"/>
      <c r="CN112" s="38"/>
      <c r="CO112" s="38"/>
      <c r="CP112" s="38"/>
      <c r="CQ112" s="38"/>
      <c r="CR112" s="38"/>
      <c r="CS112" s="38"/>
      <c r="CT112" s="38"/>
      <c r="CU112" s="140">
        <f t="shared" si="54"/>
        <v>44732</v>
      </c>
      <c r="CV112" s="117"/>
    </row>
    <row r="113" spans="41:100" x14ac:dyDescent="0.25">
      <c r="AO113" s="38"/>
      <c r="AP113" s="38"/>
      <c r="AQ113" s="38"/>
      <c r="AR113" s="38"/>
      <c r="AS113" s="38"/>
      <c r="AT113" s="38"/>
      <c r="AU113" s="38"/>
      <c r="AV113" s="38"/>
      <c r="AW113" s="38"/>
      <c r="AX113" s="38"/>
      <c r="AY113" s="38"/>
      <c r="AZ113" s="38"/>
      <c r="BA113" s="38"/>
      <c r="BB113" s="38"/>
      <c r="BC113" s="38"/>
      <c r="BD113" s="38"/>
      <c r="BE113" s="38"/>
      <c r="BF113" s="38"/>
      <c r="BG113" s="38"/>
      <c r="BH113" s="38"/>
      <c r="BI113" s="38"/>
      <c r="BJ113" s="38"/>
      <c r="BK113" s="38"/>
      <c r="BL113" s="38"/>
      <c r="BM113" s="38"/>
      <c r="BN113" s="38"/>
      <c r="BO113" s="38"/>
      <c r="BP113" s="38"/>
      <c r="BQ113" s="38"/>
      <c r="BR113" s="38"/>
      <c r="BS113" s="38"/>
      <c r="BT113" s="38"/>
      <c r="BU113" s="38"/>
      <c r="BV113" s="38"/>
      <c r="BW113" s="38"/>
      <c r="BX113" s="38"/>
      <c r="BY113" s="139">
        <f t="shared" si="53"/>
        <v>44733</v>
      </c>
      <c r="BZ113" s="146" t="s">
        <v>186</v>
      </c>
      <c r="CA113" s="38"/>
      <c r="CB113" s="38"/>
      <c r="CC113" s="39"/>
      <c r="CD113" s="40"/>
      <c r="CE113" s="40"/>
      <c r="CF113" s="38"/>
      <c r="CG113" s="38"/>
      <c r="CH113" s="38"/>
      <c r="CI113" s="38"/>
      <c r="CJ113" s="38"/>
      <c r="CK113" s="38"/>
      <c r="CL113" s="38"/>
      <c r="CM113" s="38"/>
      <c r="CN113" s="38"/>
      <c r="CO113" s="38"/>
      <c r="CP113" s="38"/>
      <c r="CQ113" s="38"/>
      <c r="CR113" s="38"/>
      <c r="CS113" s="38"/>
      <c r="CT113" s="38"/>
      <c r="CU113" s="140">
        <f t="shared" si="54"/>
        <v>44733</v>
      </c>
      <c r="CV113" s="117"/>
    </row>
    <row r="114" spans="41:100" x14ac:dyDescent="0.25">
      <c r="AO114" s="38"/>
      <c r="AP114" s="38"/>
      <c r="AQ114" s="38"/>
      <c r="AR114" s="38"/>
      <c r="AS114" s="38"/>
      <c r="AT114" s="38"/>
      <c r="AU114" s="38"/>
      <c r="AV114" s="38"/>
      <c r="AW114" s="38"/>
      <c r="AX114" s="38"/>
      <c r="AY114" s="38"/>
      <c r="AZ114" s="38"/>
      <c r="BA114" s="38"/>
      <c r="BB114" s="38"/>
      <c r="BC114" s="38"/>
      <c r="BD114" s="38"/>
      <c r="BE114" s="38"/>
      <c r="BF114" s="38"/>
      <c r="BG114" s="38"/>
      <c r="BH114" s="38"/>
      <c r="BI114" s="38"/>
      <c r="BJ114" s="38"/>
      <c r="BK114" s="38"/>
      <c r="BL114" s="38"/>
      <c r="BM114" s="38"/>
      <c r="BN114" s="38"/>
      <c r="BO114" s="38"/>
      <c r="BP114" s="38"/>
      <c r="BQ114" s="38"/>
      <c r="BR114" s="38"/>
      <c r="BS114" s="38"/>
      <c r="BT114" s="38"/>
      <c r="BU114" s="38"/>
      <c r="BV114" s="38"/>
      <c r="BW114" s="38"/>
      <c r="BX114" s="38"/>
      <c r="BY114" s="139">
        <f t="shared" si="53"/>
        <v>44734</v>
      </c>
      <c r="BZ114" s="146" t="s">
        <v>187</v>
      </c>
      <c r="CA114" s="38"/>
      <c r="CB114" s="38"/>
      <c r="CC114" s="39"/>
      <c r="CD114" s="40"/>
      <c r="CE114" s="40"/>
      <c r="CF114" s="38"/>
      <c r="CG114" s="38"/>
      <c r="CH114" s="38"/>
      <c r="CI114" s="38"/>
      <c r="CJ114" s="38"/>
      <c r="CK114" s="38"/>
      <c r="CL114" s="38"/>
      <c r="CM114" s="38"/>
      <c r="CN114" s="38"/>
      <c r="CO114" s="38"/>
      <c r="CP114" s="38"/>
      <c r="CQ114" s="38"/>
      <c r="CR114" s="38"/>
      <c r="CS114" s="38"/>
      <c r="CT114" s="38"/>
      <c r="CU114" s="140">
        <f t="shared" si="54"/>
        <v>44734</v>
      </c>
      <c r="CV114" s="117"/>
    </row>
    <row r="115" spans="41:100" x14ac:dyDescent="0.25">
      <c r="AO115" s="38"/>
      <c r="AP115" s="38"/>
      <c r="AQ115" s="38"/>
      <c r="AR115" s="38"/>
      <c r="AS115" s="38"/>
      <c r="AT115" s="38"/>
      <c r="AU115" s="38"/>
      <c r="AV115" s="38"/>
      <c r="AW115" s="38"/>
      <c r="AX115" s="38"/>
      <c r="AY115" s="38"/>
      <c r="AZ115" s="38"/>
      <c r="BA115" s="38"/>
      <c r="BB115" s="38"/>
      <c r="BC115" s="38"/>
      <c r="BD115" s="38"/>
      <c r="BE115" s="38"/>
      <c r="BF115" s="38"/>
      <c r="BG115" s="38"/>
      <c r="BH115" s="38"/>
      <c r="BI115" s="38"/>
      <c r="BJ115" s="38"/>
      <c r="BK115" s="38"/>
      <c r="BL115" s="38"/>
      <c r="BM115" s="38"/>
      <c r="BN115" s="38"/>
      <c r="BO115" s="38"/>
      <c r="BP115" s="38"/>
      <c r="BQ115" s="38"/>
      <c r="BR115" s="38"/>
      <c r="BS115" s="38"/>
      <c r="BT115" s="38"/>
      <c r="BU115" s="38"/>
      <c r="BV115" s="38"/>
      <c r="BW115" s="38"/>
      <c r="BX115" s="38"/>
      <c r="BY115" s="139">
        <f t="shared" si="53"/>
        <v>44735</v>
      </c>
      <c r="BZ115" s="146" t="s">
        <v>188</v>
      </c>
      <c r="CA115" s="38"/>
      <c r="CB115" s="38"/>
      <c r="CC115" s="39"/>
      <c r="CD115" s="40"/>
      <c r="CE115" s="40"/>
      <c r="CF115" s="38"/>
      <c r="CG115" s="38"/>
      <c r="CH115" s="38"/>
      <c r="CI115" s="38"/>
      <c r="CJ115" s="38"/>
      <c r="CK115" s="38"/>
      <c r="CL115" s="38"/>
      <c r="CM115" s="38"/>
      <c r="CN115" s="38"/>
      <c r="CO115" s="38"/>
      <c r="CP115" s="38"/>
      <c r="CQ115" s="38"/>
      <c r="CR115" s="38"/>
      <c r="CS115" s="38"/>
      <c r="CT115" s="38"/>
      <c r="CU115" s="140">
        <f t="shared" si="54"/>
        <v>44735</v>
      </c>
      <c r="CV115" s="117"/>
    </row>
    <row r="116" spans="41:100" x14ac:dyDescent="0.25">
      <c r="AO116" s="38"/>
      <c r="AP116" s="38"/>
      <c r="AQ116" s="38"/>
      <c r="AR116" s="38"/>
      <c r="AS116" s="38"/>
      <c r="AT116" s="38"/>
      <c r="AU116" s="38"/>
      <c r="AV116" s="38"/>
      <c r="AW116" s="38"/>
      <c r="AX116" s="38"/>
      <c r="AY116" s="38"/>
      <c r="AZ116" s="38"/>
      <c r="BA116" s="38"/>
      <c r="BB116" s="38"/>
      <c r="BC116" s="38"/>
      <c r="BD116" s="38"/>
      <c r="BE116" s="38"/>
      <c r="BF116" s="38"/>
      <c r="BG116" s="38"/>
      <c r="BH116" s="38"/>
      <c r="BI116" s="38"/>
      <c r="BJ116" s="38"/>
      <c r="BK116" s="38"/>
      <c r="BL116" s="38"/>
      <c r="BM116" s="38"/>
      <c r="BN116" s="38"/>
      <c r="BO116" s="38"/>
      <c r="BP116" s="38"/>
      <c r="BQ116" s="38"/>
      <c r="BR116" s="38"/>
      <c r="BS116" s="38"/>
      <c r="BT116" s="38"/>
      <c r="BU116" s="38"/>
      <c r="BV116" s="38"/>
      <c r="BW116" s="38"/>
      <c r="BX116" s="38"/>
      <c r="BY116" s="139">
        <f t="shared" si="53"/>
        <v>44736</v>
      </c>
      <c r="BZ116" s="146" t="s">
        <v>112</v>
      </c>
      <c r="CA116" s="38"/>
      <c r="CB116" s="38"/>
      <c r="CC116" s="39"/>
      <c r="CD116" s="40"/>
      <c r="CE116" s="40"/>
      <c r="CF116" s="38"/>
      <c r="CG116" s="38"/>
      <c r="CH116" s="38"/>
      <c r="CI116" s="38"/>
      <c r="CJ116" s="38"/>
      <c r="CK116" s="38"/>
      <c r="CL116" s="38"/>
      <c r="CM116" s="38"/>
      <c r="CN116" s="38"/>
      <c r="CO116" s="38"/>
      <c r="CP116" s="38"/>
      <c r="CQ116" s="38"/>
      <c r="CR116" s="38"/>
      <c r="CS116" s="38"/>
      <c r="CT116" s="38"/>
      <c r="CU116" s="140">
        <f t="shared" si="54"/>
        <v>44736</v>
      </c>
      <c r="CV116" s="117"/>
    </row>
    <row r="117" spans="41:100" x14ac:dyDescent="0.25">
      <c r="AO117" s="38"/>
      <c r="AP117" s="38"/>
      <c r="AQ117" s="38"/>
      <c r="AR117" s="38"/>
      <c r="AS117" s="38"/>
      <c r="AT117" s="38"/>
      <c r="AU117" s="38"/>
      <c r="AV117" s="38"/>
      <c r="AW117" s="38"/>
      <c r="AX117" s="38"/>
      <c r="AY117" s="38"/>
      <c r="AZ117" s="38"/>
      <c r="BA117" s="38"/>
      <c r="BB117" s="38"/>
      <c r="BC117" s="38"/>
      <c r="BD117" s="38"/>
      <c r="BE117" s="38"/>
      <c r="BF117" s="38"/>
      <c r="BG117" s="38"/>
      <c r="BH117" s="38"/>
      <c r="BI117" s="38"/>
      <c r="BJ117" s="38"/>
      <c r="BK117" s="38"/>
      <c r="BL117" s="38"/>
      <c r="BM117" s="38"/>
      <c r="BN117" s="38"/>
      <c r="BO117" s="38"/>
      <c r="BP117" s="38"/>
      <c r="BQ117" s="38"/>
      <c r="BR117" s="38"/>
      <c r="BS117" s="38"/>
      <c r="BT117" s="38"/>
      <c r="BU117" s="38"/>
      <c r="BV117" s="38"/>
      <c r="BW117" s="38"/>
      <c r="BX117" s="38"/>
      <c r="BY117" s="139">
        <f t="shared" si="53"/>
        <v>44737</v>
      </c>
      <c r="BZ117" s="146" t="s">
        <v>189</v>
      </c>
      <c r="CA117" s="38"/>
      <c r="CB117" s="38"/>
      <c r="CC117" s="39"/>
      <c r="CD117" s="40"/>
      <c r="CE117" s="40"/>
      <c r="CF117" s="38"/>
      <c r="CG117" s="38"/>
      <c r="CH117" s="38"/>
      <c r="CI117" s="38"/>
      <c r="CJ117" s="38"/>
      <c r="CK117" s="38"/>
      <c r="CL117" s="38"/>
      <c r="CM117" s="38"/>
      <c r="CN117" s="38"/>
      <c r="CO117" s="38"/>
      <c r="CP117" s="38"/>
      <c r="CQ117" s="38"/>
      <c r="CR117" s="38"/>
      <c r="CS117" s="38"/>
      <c r="CT117" s="38"/>
      <c r="CU117" s="140">
        <f t="shared" si="54"/>
        <v>44737</v>
      </c>
      <c r="CV117" s="117"/>
    </row>
    <row r="118" spans="41:100" x14ac:dyDescent="0.25">
      <c r="AO118" s="38"/>
      <c r="AP118" s="38"/>
      <c r="AQ118" s="38"/>
      <c r="AR118" s="38"/>
      <c r="AS118" s="38"/>
      <c r="AT118" s="38"/>
      <c r="AU118" s="38"/>
      <c r="AV118" s="38"/>
      <c r="AW118" s="38"/>
      <c r="AX118" s="38"/>
      <c r="AY118" s="38"/>
      <c r="AZ118" s="38"/>
      <c r="BA118" s="38"/>
      <c r="BB118" s="38"/>
      <c r="BC118" s="38"/>
      <c r="BD118" s="38"/>
      <c r="BE118" s="38"/>
      <c r="BF118" s="38"/>
      <c r="BG118" s="38"/>
      <c r="BH118" s="38"/>
      <c r="BI118" s="38"/>
      <c r="BJ118" s="38"/>
      <c r="BK118" s="38"/>
      <c r="BL118" s="38"/>
      <c r="BM118" s="38"/>
      <c r="BN118" s="38"/>
      <c r="BO118" s="38"/>
      <c r="BP118" s="38"/>
      <c r="BQ118" s="38"/>
      <c r="BR118" s="38"/>
      <c r="BS118" s="38"/>
      <c r="BT118" s="38"/>
      <c r="BU118" s="38"/>
      <c r="BV118" s="38"/>
      <c r="BW118" s="38"/>
      <c r="BX118" s="38"/>
      <c r="BY118" s="139">
        <f t="shared" si="53"/>
        <v>44738</v>
      </c>
      <c r="BZ118" s="146" t="s">
        <v>190</v>
      </c>
      <c r="CA118" s="38"/>
      <c r="CB118" s="38"/>
      <c r="CC118" s="39"/>
      <c r="CD118" s="40"/>
      <c r="CE118" s="40"/>
      <c r="CF118" s="38"/>
      <c r="CG118" s="38"/>
      <c r="CH118" s="38"/>
      <c r="CI118" s="38"/>
      <c r="CJ118" s="38"/>
      <c r="CK118" s="38"/>
      <c r="CL118" s="38"/>
      <c r="CM118" s="38"/>
      <c r="CN118" s="38"/>
      <c r="CO118" s="38"/>
      <c r="CP118" s="38"/>
      <c r="CQ118" s="38"/>
      <c r="CR118" s="38"/>
      <c r="CS118" s="38"/>
      <c r="CT118" s="38"/>
      <c r="CU118" s="140">
        <f t="shared" si="54"/>
        <v>44738</v>
      </c>
      <c r="CV118" s="117"/>
    </row>
    <row r="119" spans="41:100" x14ac:dyDescent="0.25">
      <c r="AO119" s="38"/>
      <c r="AP119" s="38"/>
      <c r="AQ119" s="38"/>
      <c r="AR119" s="38"/>
      <c r="AS119" s="38"/>
      <c r="AT119" s="38"/>
      <c r="AU119" s="38"/>
      <c r="AV119" s="38"/>
      <c r="AW119" s="38"/>
      <c r="AX119" s="38"/>
      <c r="AY119" s="38"/>
      <c r="AZ119" s="38"/>
      <c r="BA119" s="38"/>
      <c r="BB119" s="38"/>
      <c r="BC119" s="38"/>
      <c r="BD119" s="38"/>
      <c r="BE119" s="38"/>
      <c r="BF119" s="38"/>
      <c r="BG119" s="38"/>
      <c r="BH119" s="38"/>
      <c r="BI119" s="38"/>
      <c r="BJ119" s="38"/>
      <c r="BK119" s="38"/>
      <c r="BL119" s="38"/>
      <c r="BM119" s="38"/>
      <c r="BN119" s="38"/>
      <c r="BO119" s="38"/>
      <c r="BP119" s="38"/>
      <c r="BQ119" s="38"/>
      <c r="BR119" s="38"/>
      <c r="BS119" s="38"/>
      <c r="BT119" s="38"/>
      <c r="BU119" s="38"/>
      <c r="BV119" s="38"/>
      <c r="BW119" s="38"/>
      <c r="BX119" s="38"/>
      <c r="BY119" s="139">
        <f t="shared" si="53"/>
        <v>44739</v>
      </c>
      <c r="BZ119" s="146" t="s">
        <v>191</v>
      </c>
      <c r="CA119" s="38"/>
      <c r="CB119" s="38"/>
      <c r="CC119" s="39"/>
      <c r="CD119" s="40"/>
      <c r="CE119" s="40"/>
      <c r="CF119" s="38"/>
      <c r="CG119" s="38"/>
      <c r="CH119" s="38"/>
      <c r="CI119" s="38"/>
      <c r="CJ119" s="38"/>
      <c r="CK119" s="38"/>
      <c r="CL119" s="38"/>
      <c r="CM119" s="38"/>
      <c r="CN119" s="38"/>
      <c r="CO119" s="38"/>
      <c r="CP119" s="38"/>
      <c r="CQ119" s="38"/>
      <c r="CR119" s="38"/>
      <c r="CS119" s="38"/>
      <c r="CT119" s="38"/>
      <c r="CU119" s="140">
        <f t="shared" si="54"/>
        <v>44739</v>
      </c>
      <c r="CV119" s="117"/>
    </row>
    <row r="120" spans="41:100" x14ac:dyDescent="0.25">
      <c r="AO120" s="38"/>
      <c r="AP120" s="38"/>
      <c r="AQ120" s="38"/>
      <c r="AR120" s="38"/>
      <c r="AS120" s="38"/>
      <c r="AT120" s="38"/>
      <c r="AU120" s="38"/>
      <c r="AV120" s="38"/>
      <c r="AW120" s="38"/>
      <c r="AX120" s="38"/>
      <c r="AY120" s="38"/>
      <c r="AZ120" s="38"/>
      <c r="BA120" s="38"/>
      <c r="BB120" s="38"/>
      <c r="BC120" s="38"/>
      <c r="BD120" s="38"/>
      <c r="BE120" s="38"/>
      <c r="BF120" s="38"/>
      <c r="BG120" s="38"/>
      <c r="BH120" s="38"/>
      <c r="BI120" s="38"/>
      <c r="BJ120" s="38"/>
      <c r="BK120" s="38"/>
      <c r="BL120" s="38"/>
      <c r="BM120" s="38"/>
      <c r="BN120" s="38"/>
      <c r="BO120" s="38"/>
      <c r="BP120" s="38"/>
      <c r="BQ120" s="38"/>
      <c r="BR120" s="38"/>
      <c r="BS120" s="38"/>
      <c r="BT120" s="38"/>
      <c r="BU120" s="38"/>
      <c r="BV120" s="38"/>
      <c r="BW120" s="38"/>
      <c r="BX120" s="38"/>
      <c r="BY120" s="139">
        <f t="shared" si="53"/>
        <v>44740</v>
      </c>
      <c r="BZ120" s="146" t="s">
        <v>192</v>
      </c>
      <c r="CA120" s="38"/>
      <c r="CB120" s="38"/>
      <c r="CC120" s="39"/>
      <c r="CD120" s="40"/>
      <c r="CE120" s="40"/>
      <c r="CF120" s="38"/>
      <c r="CG120" s="38"/>
      <c r="CH120" s="38"/>
      <c r="CI120" s="38"/>
      <c r="CJ120" s="38"/>
      <c r="CK120" s="38"/>
      <c r="CL120" s="38"/>
      <c r="CM120" s="38"/>
      <c r="CN120" s="38"/>
      <c r="CO120" s="38"/>
      <c r="CP120" s="38"/>
      <c r="CQ120" s="38"/>
      <c r="CR120" s="38"/>
      <c r="CS120" s="38"/>
      <c r="CT120" s="38"/>
      <c r="CU120" s="140">
        <f t="shared" si="54"/>
        <v>44740</v>
      </c>
      <c r="CV120" s="117"/>
    </row>
    <row r="121" spans="41:100" x14ac:dyDescent="0.25">
      <c r="AO121" s="38"/>
      <c r="AP121" s="38"/>
      <c r="AQ121" s="38"/>
      <c r="AR121" s="38"/>
      <c r="AS121" s="38"/>
      <c r="AT121" s="38"/>
      <c r="AU121" s="38"/>
      <c r="AV121" s="38"/>
      <c r="AW121" s="38"/>
      <c r="AX121" s="38"/>
      <c r="AY121" s="38"/>
      <c r="AZ121" s="38"/>
      <c r="BA121" s="38"/>
      <c r="BB121" s="38"/>
      <c r="BC121" s="38"/>
      <c r="BD121" s="38"/>
      <c r="BE121" s="38"/>
      <c r="BF121" s="38"/>
      <c r="BG121" s="38"/>
      <c r="BH121" s="38"/>
      <c r="BI121" s="38"/>
      <c r="BJ121" s="38"/>
      <c r="BK121" s="38"/>
      <c r="BL121" s="38"/>
      <c r="BM121" s="38"/>
      <c r="BN121" s="38"/>
      <c r="BO121" s="38"/>
      <c r="BP121" s="38"/>
      <c r="BQ121" s="38"/>
      <c r="BR121" s="38"/>
      <c r="BS121" s="38"/>
      <c r="BT121" s="38"/>
      <c r="BU121" s="38"/>
      <c r="BV121" s="38"/>
      <c r="BW121" s="38"/>
      <c r="BX121" s="38"/>
      <c r="BY121" s="139">
        <f t="shared" si="53"/>
        <v>44741</v>
      </c>
      <c r="BZ121" s="146" t="s">
        <v>193</v>
      </c>
      <c r="CA121" s="38"/>
      <c r="CB121" s="38"/>
      <c r="CC121" s="39"/>
      <c r="CD121" s="40"/>
      <c r="CE121" s="40"/>
      <c r="CF121" s="38"/>
      <c r="CG121" s="38"/>
      <c r="CH121" s="38"/>
      <c r="CI121" s="38"/>
      <c r="CJ121" s="38"/>
      <c r="CK121" s="38"/>
      <c r="CL121" s="38"/>
      <c r="CM121" s="38"/>
      <c r="CN121" s="38"/>
      <c r="CO121" s="38"/>
      <c r="CP121" s="38"/>
      <c r="CQ121" s="38"/>
      <c r="CR121" s="38"/>
      <c r="CS121" s="38"/>
      <c r="CT121" s="38"/>
      <c r="CU121" s="140">
        <f t="shared" si="54"/>
        <v>44741</v>
      </c>
      <c r="CV121" s="117"/>
    </row>
    <row r="122" spans="41:100" x14ac:dyDescent="0.25">
      <c r="AO122" s="38"/>
      <c r="AP122" s="38"/>
      <c r="AQ122" s="38"/>
      <c r="AR122" s="38"/>
      <c r="AS122" s="38"/>
      <c r="AT122" s="38"/>
      <c r="AU122" s="38"/>
      <c r="AV122" s="38"/>
      <c r="AW122" s="38"/>
      <c r="AX122" s="38"/>
      <c r="AY122" s="38"/>
      <c r="AZ122" s="38"/>
      <c r="BA122" s="38"/>
      <c r="BB122" s="38"/>
      <c r="BC122" s="38"/>
      <c r="BD122" s="38"/>
      <c r="BE122" s="38"/>
      <c r="BF122" s="38"/>
      <c r="BG122" s="38"/>
      <c r="BH122" s="38"/>
      <c r="BI122" s="38"/>
      <c r="BJ122" s="38"/>
      <c r="BK122" s="38"/>
      <c r="BL122" s="38"/>
      <c r="BM122" s="38"/>
      <c r="BN122" s="38"/>
      <c r="BO122" s="38"/>
      <c r="BP122" s="38"/>
      <c r="BQ122" s="38"/>
      <c r="BR122" s="38"/>
      <c r="BS122" s="38"/>
      <c r="BT122" s="38"/>
      <c r="BU122" s="38"/>
      <c r="BV122" s="38"/>
      <c r="BW122" s="38"/>
      <c r="BX122" s="38"/>
      <c r="BY122" s="139">
        <f t="shared" si="53"/>
        <v>44742</v>
      </c>
      <c r="BZ122" s="146" t="s">
        <v>194</v>
      </c>
      <c r="CA122" s="38"/>
      <c r="CB122" s="38"/>
      <c r="CC122" s="39"/>
      <c r="CD122" s="40"/>
      <c r="CE122" s="40"/>
      <c r="CF122" s="38"/>
      <c r="CG122" s="38"/>
      <c r="CH122" s="38"/>
      <c r="CI122" s="38"/>
      <c r="CJ122" s="38"/>
      <c r="CK122" s="38"/>
      <c r="CL122" s="38"/>
      <c r="CM122" s="38"/>
      <c r="CN122" s="38"/>
      <c r="CO122" s="38"/>
      <c r="CP122" s="38"/>
      <c r="CQ122" s="38"/>
      <c r="CR122" s="38"/>
      <c r="CS122" s="38"/>
      <c r="CT122" s="38"/>
      <c r="CU122" s="140">
        <f t="shared" si="54"/>
        <v>44742</v>
      </c>
      <c r="CV122" s="117"/>
    </row>
    <row r="123" spans="41:100" x14ac:dyDescent="0.25">
      <c r="AO123" s="38"/>
      <c r="AP123" s="38"/>
      <c r="AQ123" s="38"/>
      <c r="AR123" s="38"/>
      <c r="AS123" s="38"/>
      <c r="AT123" s="38"/>
      <c r="AU123" s="38"/>
      <c r="AV123" s="38"/>
      <c r="AW123" s="38"/>
      <c r="AX123" s="38"/>
      <c r="AY123" s="38"/>
      <c r="AZ123" s="38"/>
      <c r="BA123" s="38"/>
      <c r="BB123" s="38"/>
      <c r="BC123" s="38"/>
      <c r="BD123" s="38"/>
      <c r="BE123" s="38"/>
      <c r="BF123" s="38"/>
      <c r="BG123" s="38"/>
      <c r="BH123" s="38"/>
      <c r="BI123" s="38"/>
      <c r="BJ123" s="38"/>
      <c r="BK123" s="38"/>
      <c r="BL123" s="38"/>
      <c r="BM123" s="38"/>
      <c r="BN123" s="38"/>
      <c r="BO123" s="38"/>
      <c r="BP123" s="38"/>
      <c r="BQ123" s="38"/>
      <c r="BR123" s="38"/>
      <c r="BS123" s="38"/>
      <c r="BT123" s="38"/>
      <c r="BU123" s="38"/>
      <c r="BV123" s="38"/>
      <c r="BW123" s="38"/>
      <c r="BX123" s="38"/>
      <c r="BY123" s="139">
        <f t="shared" si="53"/>
        <v>44743</v>
      </c>
      <c r="BZ123" s="147" t="s">
        <v>195</v>
      </c>
      <c r="CA123" s="38"/>
      <c r="CB123" s="38"/>
      <c r="CC123" s="39"/>
      <c r="CD123" s="40"/>
      <c r="CE123" s="40"/>
      <c r="CF123" s="38"/>
      <c r="CG123" s="38"/>
      <c r="CH123" s="38"/>
      <c r="CI123" s="38"/>
      <c r="CJ123" s="38"/>
      <c r="CK123" s="38"/>
      <c r="CL123" s="38"/>
      <c r="CM123" s="38"/>
      <c r="CN123" s="38"/>
      <c r="CO123" s="38"/>
      <c r="CP123" s="38"/>
      <c r="CQ123" s="38"/>
      <c r="CR123" s="38"/>
      <c r="CS123" s="38"/>
      <c r="CT123" s="38"/>
      <c r="CU123" s="140">
        <f t="shared" si="54"/>
        <v>44743</v>
      </c>
      <c r="CV123" s="117"/>
    </row>
    <row r="124" spans="41:100" x14ac:dyDescent="0.25">
      <c r="AO124" s="38"/>
      <c r="AP124" s="38"/>
      <c r="AQ124" s="38"/>
      <c r="AR124" s="38"/>
      <c r="AS124" s="38"/>
      <c r="AT124" s="38"/>
      <c r="AU124" s="38"/>
      <c r="AV124" s="38"/>
      <c r="AW124" s="38"/>
      <c r="AX124" s="38"/>
      <c r="AY124" s="38"/>
      <c r="AZ124" s="38"/>
      <c r="BA124" s="38"/>
      <c r="BB124" s="38"/>
      <c r="BC124" s="38"/>
      <c r="BD124" s="38"/>
      <c r="BE124" s="38"/>
      <c r="BF124" s="38"/>
      <c r="BG124" s="38"/>
      <c r="BH124" s="38"/>
      <c r="BI124" s="38"/>
      <c r="BJ124" s="38"/>
      <c r="BK124" s="38"/>
      <c r="BL124" s="38"/>
      <c r="BM124" s="38"/>
      <c r="BN124" s="38"/>
      <c r="BO124" s="38"/>
      <c r="BP124" s="38"/>
      <c r="BQ124" s="38"/>
      <c r="BR124" s="38"/>
      <c r="BS124" s="38"/>
      <c r="BT124" s="38"/>
      <c r="BU124" s="38"/>
      <c r="BV124" s="38"/>
      <c r="BW124" s="38"/>
      <c r="BX124" s="38"/>
      <c r="BY124" s="139">
        <f t="shared" si="53"/>
        <v>44744</v>
      </c>
      <c r="BZ124" s="147" t="s">
        <v>196</v>
      </c>
      <c r="CA124" s="38"/>
      <c r="CB124" s="38"/>
      <c r="CC124" s="39"/>
      <c r="CD124" s="40"/>
      <c r="CE124" s="40"/>
      <c r="CF124" s="38"/>
      <c r="CG124" s="38"/>
      <c r="CH124" s="38"/>
      <c r="CI124" s="38"/>
      <c r="CJ124" s="38"/>
      <c r="CK124" s="38"/>
      <c r="CL124" s="38"/>
      <c r="CM124" s="38"/>
      <c r="CN124" s="38"/>
      <c r="CO124" s="38"/>
      <c r="CP124" s="38"/>
      <c r="CQ124" s="38"/>
      <c r="CR124" s="38"/>
      <c r="CS124" s="38"/>
      <c r="CT124" s="38"/>
      <c r="CU124" s="140">
        <f t="shared" si="54"/>
        <v>44744</v>
      </c>
      <c r="CV124" s="117"/>
    </row>
    <row r="125" spans="41:100" x14ac:dyDescent="0.25">
      <c r="AO125" s="38"/>
      <c r="AP125" s="38"/>
      <c r="AQ125" s="38"/>
      <c r="AR125" s="38"/>
      <c r="AS125" s="38"/>
      <c r="AT125" s="38"/>
      <c r="AU125" s="38"/>
      <c r="AV125" s="38"/>
      <c r="AW125" s="38"/>
      <c r="AX125" s="38"/>
      <c r="AY125" s="38"/>
      <c r="AZ125" s="38"/>
      <c r="BA125" s="38"/>
      <c r="BB125" s="38"/>
      <c r="BC125" s="38"/>
      <c r="BD125" s="38"/>
      <c r="BE125" s="38"/>
      <c r="BF125" s="38"/>
      <c r="BG125" s="38"/>
      <c r="BH125" s="38"/>
      <c r="BI125" s="38"/>
      <c r="BJ125" s="38"/>
      <c r="BK125" s="38"/>
      <c r="BL125" s="38"/>
      <c r="BM125" s="38"/>
      <c r="BN125" s="38"/>
      <c r="BO125" s="38"/>
      <c r="BP125" s="38"/>
      <c r="BQ125" s="38"/>
      <c r="BR125" s="38"/>
      <c r="BS125" s="38"/>
      <c r="BT125" s="38"/>
      <c r="BU125" s="38"/>
      <c r="BV125" s="38"/>
      <c r="BW125" s="38"/>
      <c r="BX125" s="38"/>
      <c r="BY125" s="139">
        <f t="shared" si="53"/>
        <v>44745</v>
      </c>
      <c r="BZ125" s="147" t="s">
        <v>197</v>
      </c>
      <c r="CA125" s="38"/>
      <c r="CB125" s="38"/>
      <c r="CC125" s="39"/>
      <c r="CD125" s="40"/>
      <c r="CE125" s="40"/>
      <c r="CF125" s="38"/>
      <c r="CG125" s="38"/>
      <c r="CH125" s="38"/>
      <c r="CI125" s="38"/>
      <c r="CJ125" s="38"/>
      <c r="CK125" s="38"/>
      <c r="CL125" s="38"/>
      <c r="CM125" s="38"/>
      <c r="CN125" s="38"/>
      <c r="CO125" s="38"/>
      <c r="CP125" s="38"/>
      <c r="CQ125" s="38"/>
      <c r="CR125" s="38"/>
      <c r="CS125" s="38"/>
      <c r="CT125" s="38"/>
      <c r="CU125" s="140">
        <f t="shared" si="54"/>
        <v>44745</v>
      </c>
      <c r="CV125" s="117"/>
    </row>
    <row r="126" spans="41:100" x14ac:dyDescent="0.25">
      <c r="AO126" s="38"/>
      <c r="AP126" s="38"/>
      <c r="AQ126" s="38"/>
      <c r="AR126" s="38"/>
      <c r="AS126" s="38"/>
      <c r="AT126" s="38"/>
      <c r="AU126" s="38"/>
      <c r="AV126" s="38"/>
      <c r="AW126" s="38"/>
      <c r="AX126" s="38"/>
      <c r="AY126" s="38"/>
      <c r="AZ126" s="38"/>
      <c r="BA126" s="38"/>
      <c r="BB126" s="38"/>
      <c r="BC126" s="38"/>
      <c r="BD126" s="38"/>
      <c r="BE126" s="38"/>
      <c r="BF126" s="38"/>
      <c r="BG126" s="38"/>
      <c r="BH126" s="38"/>
      <c r="BI126" s="38"/>
      <c r="BJ126" s="38"/>
      <c r="BK126" s="38"/>
      <c r="BL126" s="38"/>
      <c r="BM126" s="38"/>
      <c r="BN126" s="38"/>
      <c r="BO126" s="38"/>
      <c r="BP126" s="38"/>
      <c r="BQ126" s="38"/>
      <c r="BR126" s="38"/>
      <c r="BS126" s="38"/>
      <c r="BT126" s="38"/>
      <c r="BU126" s="38"/>
      <c r="BV126" s="38"/>
      <c r="BW126" s="38"/>
      <c r="BX126" s="38"/>
      <c r="BY126" s="139">
        <f t="shared" si="53"/>
        <v>44746</v>
      </c>
      <c r="BZ126" s="147" t="s">
        <v>198</v>
      </c>
      <c r="CA126" s="38"/>
      <c r="CB126" s="38"/>
      <c r="CC126" s="39"/>
      <c r="CD126" s="40"/>
      <c r="CE126" s="40"/>
      <c r="CF126" s="38"/>
      <c r="CG126" s="38"/>
      <c r="CH126" s="38"/>
      <c r="CI126" s="38"/>
      <c r="CJ126" s="38"/>
      <c r="CK126" s="38"/>
      <c r="CL126" s="38"/>
      <c r="CM126" s="38"/>
      <c r="CN126" s="38"/>
      <c r="CO126" s="38"/>
      <c r="CP126" s="38"/>
      <c r="CQ126" s="38"/>
      <c r="CR126" s="38"/>
      <c r="CS126" s="38"/>
      <c r="CT126" s="38"/>
      <c r="CU126" s="140">
        <f t="shared" si="54"/>
        <v>44746</v>
      </c>
      <c r="CV126" s="117"/>
    </row>
    <row r="127" spans="41:100" x14ac:dyDescent="0.25">
      <c r="AO127" s="38"/>
      <c r="AP127" s="38"/>
      <c r="AQ127" s="38"/>
      <c r="AR127" s="38"/>
      <c r="AS127" s="38"/>
      <c r="AT127" s="38"/>
      <c r="AU127" s="38"/>
      <c r="AV127" s="38"/>
      <c r="AW127" s="38"/>
      <c r="AX127" s="38"/>
      <c r="AY127" s="38"/>
      <c r="AZ127" s="38"/>
      <c r="BA127" s="38"/>
      <c r="BB127" s="38"/>
      <c r="BC127" s="38"/>
      <c r="BD127" s="38"/>
      <c r="BE127" s="38"/>
      <c r="BF127" s="38"/>
      <c r="BG127" s="38"/>
      <c r="BH127" s="38"/>
      <c r="BI127" s="38"/>
      <c r="BJ127" s="38"/>
      <c r="BK127" s="38"/>
      <c r="BL127" s="38"/>
      <c r="BM127" s="38"/>
      <c r="BN127" s="38"/>
      <c r="BO127" s="38"/>
      <c r="BP127" s="38"/>
      <c r="BQ127" s="38"/>
      <c r="BR127" s="38"/>
      <c r="BS127" s="38"/>
      <c r="BT127" s="38"/>
      <c r="BU127" s="38"/>
      <c r="BV127" s="38"/>
      <c r="BW127" s="38"/>
      <c r="BX127" s="38"/>
      <c r="BY127" s="139">
        <f t="shared" si="53"/>
        <v>44747</v>
      </c>
      <c r="BZ127" s="147" t="s">
        <v>178</v>
      </c>
      <c r="CA127" s="38"/>
      <c r="CB127" s="38"/>
      <c r="CC127" s="39"/>
      <c r="CD127" s="40"/>
      <c r="CE127" s="40"/>
      <c r="CF127" s="38"/>
      <c r="CG127" s="38"/>
      <c r="CH127" s="38"/>
      <c r="CI127" s="38"/>
      <c r="CJ127" s="38"/>
      <c r="CK127" s="38"/>
      <c r="CL127" s="38"/>
      <c r="CM127" s="38"/>
      <c r="CN127" s="38"/>
      <c r="CO127" s="38"/>
      <c r="CP127" s="38"/>
      <c r="CQ127" s="38"/>
      <c r="CR127" s="38"/>
      <c r="CS127" s="38"/>
      <c r="CT127" s="38"/>
      <c r="CU127" s="140">
        <f t="shared" si="54"/>
        <v>44747</v>
      </c>
      <c r="CV127" s="117"/>
    </row>
    <row r="128" spans="41:100" x14ac:dyDescent="0.25">
      <c r="AO128" s="38"/>
      <c r="AP128" s="38"/>
      <c r="AQ128" s="38"/>
      <c r="AR128" s="38"/>
      <c r="AS128" s="38"/>
      <c r="AT128" s="38"/>
      <c r="AU128" s="38"/>
      <c r="AV128" s="38"/>
      <c r="AW128" s="38"/>
      <c r="AX128" s="38"/>
      <c r="AY128" s="38"/>
      <c r="AZ128" s="38"/>
      <c r="BA128" s="38"/>
      <c r="BB128" s="38"/>
      <c r="BC128" s="38"/>
      <c r="BD128" s="38"/>
      <c r="BE128" s="38"/>
      <c r="BF128" s="38"/>
      <c r="BG128" s="38"/>
      <c r="BH128" s="38"/>
      <c r="BI128" s="38"/>
      <c r="BJ128" s="38"/>
      <c r="BK128" s="38"/>
      <c r="BL128" s="38"/>
      <c r="BM128" s="38"/>
      <c r="BN128" s="38"/>
      <c r="BO128" s="38"/>
      <c r="BP128" s="38"/>
      <c r="BQ128" s="38"/>
      <c r="BR128" s="38"/>
      <c r="BS128" s="38"/>
      <c r="BT128" s="38"/>
      <c r="BU128" s="38"/>
      <c r="BV128" s="38"/>
      <c r="BW128" s="38"/>
      <c r="BX128" s="38"/>
      <c r="BY128" s="139">
        <f t="shared" si="53"/>
        <v>44748</v>
      </c>
      <c r="BZ128" s="147" t="s">
        <v>199</v>
      </c>
      <c r="CA128" s="38"/>
      <c r="CB128" s="38"/>
      <c r="CC128" s="39"/>
      <c r="CD128" s="40"/>
      <c r="CE128" s="40"/>
      <c r="CF128" s="38"/>
      <c r="CG128" s="38"/>
      <c r="CH128" s="38"/>
      <c r="CI128" s="38"/>
      <c r="CJ128" s="38"/>
      <c r="CK128" s="38"/>
      <c r="CL128" s="38"/>
      <c r="CM128" s="38"/>
      <c r="CN128" s="38"/>
      <c r="CO128" s="38"/>
      <c r="CP128" s="38"/>
      <c r="CQ128" s="38"/>
      <c r="CR128" s="38"/>
      <c r="CS128" s="38"/>
      <c r="CT128" s="38"/>
      <c r="CU128" s="140">
        <f t="shared" si="54"/>
        <v>44748</v>
      </c>
      <c r="CV128" s="117"/>
    </row>
    <row r="129" spans="41:100" x14ac:dyDescent="0.25">
      <c r="AO129" s="38"/>
      <c r="AP129" s="38"/>
      <c r="AQ129" s="38"/>
      <c r="AR129" s="38"/>
      <c r="AS129" s="38"/>
      <c r="AT129" s="38"/>
      <c r="AU129" s="38"/>
      <c r="AV129" s="38"/>
      <c r="AW129" s="38"/>
      <c r="AX129" s="38"/>
      <c r="AY129" s="38"/>
      <c r="AZ129" s="38"/>
      <c r="BA129" s="38"/>
      <c r="BB129" s="38"/>
      <c r="BC129" s="38"/>
      <c r="BD129" s="38"/>
      <c r="BE129" s="38"/>
      <c r="BF129" s="38"/>
      <c r="BG129" s="38"/>
      <c r="BH129" s="38"/>
      <c r="BI129" s="38"/>
      <c r="BJ129" s="38"/>
      <c r="BK129" s="38"/>
      <c r="BL129" s="38"/>
      <c r="BM129" s="38"/>
      <c r="BN129" s="38"/>
      <c r="BO129" s="38"/>
      <c r="BP129" s="38"/>
      <c r="BQ129" s="38"/>
      <c r="BR129" s="38"/>
      <c r="BS129" s="38"/>
      <c r="BT129" s="38"/>
      <c r="BU129" s="38"/>
      <c r="BV129" s="38"/>
      <c r="BW129" s="38"/>
      <c r="BX129" s="38"/>
      <c r="BY129" s="139">
        <f t="shared" si="53"/>
        <v>44749</v>
      </c>
      <c r="BZ129" s="147" t="s">
        <v>200</v>
      </c>
      <c r="CA129" s="38"/>
      <c r="CB129" s="38"/>
      <c r="CC129" s="39"/>
      <c r="CD129" s="40"/>
      <c r="CE129" s="40"/>
      <c r="CF129" s="38"/>
      <c r="CG129" s="38"/>
      <c r="CH129" s="38"/>
      <c r="CI129" s="38"/>
      <c r="CJ129" s="38"/>
      <c r="CK129" s="38"/>
      <c r="CL129" s="38"/>
      <c r="CM129" s="38"/>
      <c r="CN129" s="38"/>
      <c r="CO129" s="38"/>
      <c r="CP129" s="38"/>
      <c r="CQ129" s="38"/>
      <c r="CR129" s="38"/>
      <c r="CS129" s="38"/>
      <c r="CT129" s="38"/>
      <c r="CU129" s="140">
        <f t="shared" si="54"/>
        <v>44749</v>
      </c>
      <c r="CV129" s="117"/>
    </row>
    <row r="130" spans="41:100" x14ac:dyDescent="0.25">
      <c r="AO130" s="38"/>
      <c r="AP130" s="38"/>
      <c r="AQ130" s="38"/>
      <c r="AR130" s="38"/>
      <c r="AS130" s="38"/>
      <c r="AT130" s="38"/>
      <c r="AU130" s="38"/>
      <c r="AV130" s="38"/>
      <c r="AW130" s="38"/>
      <c r="AX130" s="38"/>
      <c r="AY130" s="38"/>
      <c r="AZ130" s="38"/>
      <c r="BA130" s="38"/>
      <c r="BB130" s="38"/>
      <c r="BC130" s="38"/>
      <c r="BD130" s="38"/>
      <c r="BE130" s="38"/>
      <c r="BF130" s="38"/>
      <c r="BG130" s="38"/>
      <c r="BH130" s="38"/>
      <c r="BI130" s="38"/>
      <c r="BJ130" s="38"/>
      <c r="BK130" s="38"/>
      <c r="BL130" s="38"/>
      <c r="BM130" s="38"/>
      <c r="BN130" s="38"/>
      <c r="BO130" s="38"/>
      <c r="BP130" s="38"/>
      <c r="BQ130" s="38"/>
      <c r="BR130" s="38"/>
      <c r="BS130" s="38"/>
      <c r="BT130" s="38"/>
      <c r="BU130" s="38"/>
      <c r="BV130" s="38"/>
      <c r="BW130" s="38"/>
      <c r="BX130" s="38"/>
      <c r="BY130" s="139">
        <f t="shared" si="53"/>
        <v>44750</v>
      </c>
      <c r="BZ130" s="147" t="s">
        <v>201</v>
      </c>
      <c r="CA130" s="38"/>
      <c r="CB130" s="38"/>
      <c r="CC130" s="39"/>
      <c r="CD130" s="40"/>
      <c r="CE130" s="40"/>
      <c r="CF130" s="38"/>
      <c r="CG130" s="38"/>
      <c r="CH130" s="38"/>
      <c r="CI130" s="38"/>
      <c r="CJ130" s="38"/>
      <c r="CK130" s="38"/>
      <c r="CL130" s="38"/>
      <c r="CM130" s="38"/>
      <c r="CN130" s="38"/>
      <c r="CO130" s="38"/>
      <c r="CP130" s="38"/>
      <c r="CQ130" s="38"/>
      <c r="CR130" s="38"/>
      <c r="CS130" s="38"/>
      <c r="CT130" s="38"/>
      <c r="CU130" s="140">
        <f t="shared" si="54"/>
        <v>44750</v>
      </c>
      <c r="CV130" s="117"/>
    </row>
    <row r="131" spans="41:100" x14ac:dyDescent="0.25">
      <c r="AO131" s="38"/>
      <c r="AP131" s="38"/>
      <c r="AQ131" s="38"/>
      <c r="AR131" s="38"/>
      <c r="AS131" s="38"/>
      <c r="AT131" s="38"/>
      <c r="AU131" s="38"/>
      <c r="AV131" s="38"/>
      <c r="AW131" s="38"/>
      <c r="AX131" s="38"/>
      <c r="AY131" s="38"/>
      <c r="AZ131" s="38"/>
      <c r="BA131" s="38"/>
      <c r="BB131" s="38"/>
      <c r="BC131" s="38"/>
      <c r="BD131" s="38"/>
      <c r="BE131" s="38"/>
      <c r="BF131" s="38"/>
      <c r="BG131" s="38"/>
      <c r="BH131" s="38"/>
      <c r="BI131" s="38"/>
      <c r="BJ131" s="38"/>
      <c r="BK131" s="38"/>
      <c r="BL131" s="38"/>
      <c r="BM131" s="38"/>
      <c r="BN131" s="38"/>
      <c r="BO131" s="38"/>
      <c r="BP131" s="38"/>
      <c r="BQ131" s="38"/>
      <c r="BR131" s="38"/>
      <c r="BS131" s="38"/>
      <c r="BT131" s="38"/>
      <c r="BU131" s="38"/>
      <c r="BV131" s="38"/>
      <c r="BW131" s="38"/>
      <c r="BX131" s="38"/>
      <c r="BY131" s="139">
        <f t="shared" ref="BY131:BY194" si="55">BY130+1</f>
        <v>44751</v>
      </c>
      <c r="BZ131" s="147" t="s">
        <v>202</v>
      </c>
      <c r="CA131" s="38"/>
      <c r="CB131" s="38"/>
      <c r="CC131" s="39"/>
      <c r="CD131" s="40"/>
      <c r="CE131" s="40"/>
      <c r="CF131" s="38"/>
      <c r="CG131" s="38"/>
      <c r="CH131" s="38"/>
      <c r="CI131" s="38"/>
      <c r="CJ131" s="38"/>
      <c r="CK131" s="38"/>
      <c r="CL131" s="38"/>
      <c r="CM131" s="38"/>
      <c r="CN131" s="38"/>
      <c r="CO131" s="38"/>
      <c r="CP131" s="38"/>
      <c r="CQ131" s="38"/>
      <c r="CR131" s="38"/>
      <c r="CS131" s="38"/>
      <c r="CT131" s="38"/>
      <c r="CU131" s="140">
        <f t="shared" ref="CU131:CU194" si="56">CU130+1</f>
        <v>44751</v>
      </c>
      <c r="CV131" s="117"/>
    </row>
    <row r="132" spans="41:100" x14ac:dyDescent="0.25">
      <c r="AO132" s="38"/>
      <c r="AP132" s="38"/>
      <c r="AQ132" s="38"/>
      <c r="AR132" s="38"/>
      <c r="AS132" s="38"/>
      <c r="AT132" s="38"/>
      <c r="AU132" s="38"/>
      <c r="AV132" s="38"/>
      <c r="AW132" s="38"/>
      <c r="AX132" s="38"/>
      <c r="AY132" s="38"/>
      <c r="AZ132" s="38"/>
      <c r="BA132" s="38"/>
      <c r="BB132" s="38"/>
      <c r="BC132" s="38"/>
      <c r="BD132" s="38"/>
      <c r="BE132" s="38"/>
      <c r="BF132" s="38"/>
      <c r="BG132" s="38"/>
      <c r="BH132" s="38"/>
      <c r="BI132" s="38"/>
      <c r="BJ132" s="38"/>
      <c r="BK132" s="38"/>
      <c r="BL132" s="38"/>
      <c r="BM132" s="38"/>
      <c r="BN132" s="38"/>
      <c r="BO132" s="38"/>
      <c r="BP132" s="38"/>
      <c r="BQ132" s="38"/>
      <c r="BR132" s="38"/>
      <c r="BS132" s="38"/>
      <c r="BT132" s="38"/>
      <c r="BU132" s="38"/>
      <c r="BV132" s="38"/>
      <c r="BW132" s="38"/>
      <c r="BX132" s="38"/>
      <c r="BY132" s="139">
        <f t="shared" si="55"/>
        <v>44752</v>
      </c>
      <c r="BZ132" s="147" t="s">
        <v>203</v>
      </c>
      <c r="CA132" s="38"/>
      <c r="CB132" s="38"/>
      <c r="CC132" s="39"/>
      <c r="CD132" s="40"/>
      <c r="CE132" s="40"/>
      <c r="CF132" s="38"/>
      <c r="CG132" s="38"/>
      <c r="CH132" s="38"/>
      <c r="CI132" s="38"/>
      <c r="CJ132" s="38"/>
      <c r="CK132" s="38"/>
      <c r="CL132" s="38"/>
      <c r="CM132" s="38"/>
      <c r="CN132" s="38"/>
      <c r="CO132" s="38"/>
      <c r="CP132" s="38"/>
      <c r="CQ132" s="38"/>
      <c r="CR132" s="38"/>
      <c r="CS132" s="38"/>
      <c r="CT132" s="38"/>
      <c r="CU132" s="140">
        <f t="shared" si="56"/>
        <v>44752</v>
      </c>
      <c r="CV132" s="117"/>
    </row>
    <row r="133" spans="41:100" x14ac:dyDescent="0.25">
      <c r="AO133" s="38"/>
      <c r="AP133" s="38"/>
      <c r="AQ133" s="38"/>
      <c r="AR133" s="38"/>
      <c r="AS133" s="38"/>
      <c r="AT133" s="38"/>
      <c r="AU133" s="38"/>
      <c r="AV133" s="38"/>
      <c r="AW133" s="38"/>
      <c r="AX133" s="38"/>
      <c r="AY133" s="38"/>
      <c r="AZ133" s="38"/>
      <c r="BA133" s="38"/>
      <c r="BB133" s="38"/>
      <c r="BC133" s="38"/>
      <c r="BD133" s="38"/>
      <c r="BE133" s="38"/>
      <c r="BF133" s="38"/>
      <c r="BG133" s="38"/>
      <c r="BH133" s="38"/>
      <c r="BI133" s="38"/>
      <c r="BJ133" s="38"/>
      <c r="BK133" s="38"/>
      <c r="BL133" s="38"/>
      <c r="BM133" s="38"/>
      <c r="BN133" s="38"/>
      <c r="BO133" s="38"/>
      <c r="BP133" s="38"/>
      <c r="BQ133" s="38"/>
      <c r="BR133" s="38"/>
      <c r="BS133" s="38"/>
      <c r="BT133" s="38"/>
      <c r="BU133" s="38"/>
      <c r="BV133" s="38"/>
      <c r="BW133" s="38"/>
      <c r="BX133" s="38"/>
      <c r="BY133" s="139">
        <f t="shared" si="55"/>
        <v>44753</v>
      </c>
      <c r="BZ133" s="147" t="s">
        <v>204</v>
      </c>
      <c r="CA133" s="38"/>
      <c r="CB133" s="38"/>
      <c r="CC133" s="39"/>
      <c r="CD133" s="40"/>
      <c r="CE133" s="40"/>
      <c r="CF133" s="38"/>
      <c r="CG133" s="38"/>
      <c r="CH133" s="38"/>
      <c r="CI133" s="38"/>
      <c r="CJ133" s="38"/>
      <c r="CK133" s="38"/>
      <c r="CL133" s="38"/>
      <c r="CM133" s="38"/>
      <c r="CN133" s="38"/>
      <c r="CO133" s="38"/>
      <c r="CP133" s="38"/>
      <c r="CQ133" s="38"/>
      <c r="CR133" s="38"/>
      <c r="CS133" s="38"/>
      <c r="CT133" s="38"/>
      <c r="CU133" s="140">
        <f t="shared" si="56"/>
        <v>44753</v>
      </c>
      <c r="CV133" s="117"/>
    </row>
    <row r="134" spans="41:100" x14ac:dyDescent="0.25">
      <c r="AO134" s="38"/>
      <c r="AP134" s="38"/>
      <c r="AQ134" s="38"/>
      <c r="AR134" s="38"/>
      <c r="AS134" s="38"/>
      <c r="AT134" s="38"/>
      <c r="AU134" s="38"/>
      <c r="AV134" s="38"/>
      <c r="AW134" s="38"/>
      <c r="AX134" s="38"/>
      <c r="AY134" s="38"/>
      <c r="AZ134" s="38"/>
      <c r="BA134" s="38"/>
      <c r="BB134" s="38"/>
      <c r="BC134" s="38"/>
      <c r="BD134" s="38"/>
      <c r="BE134" s="38"/>
      <c r="BF134" s="38"/>
      <c r="BG134" s="38"/>
      <c r="BH134" s="38"/>
      <c r="BI134" s="38"/>
      <c r="BJ134" s="38"/>
      <c r="BK134" s="38"/>
      <c r="BL134" s="38"/>
      <c r="BM134" s="38"/>
      <c r="BN134" s="38"/>
      <c r="BO134" s="38"/>
      <c r="BP134" s="38"/>
      <c r="BQ134" s="38"/>
      <c r="BR134" s="38"/>
      <c r="BS134" s="38"/>
      <c r="BT134" s="38"/>
      <c r="BU134" s="38"/>
      <c r="BV134" s="38"/>
      <c r="BW134" s="38"/>
      <c r="BX134" s="38"/>
      <c r="BY134" s="139">
        <f t="shared" si="55"/>
        <v>44754</v>
      </c>
      <c r="BZ134" s="147" t="s">
        <v>205</v>
      </c>
      <c r="CA134" s="38"/>
      <c r="CB134" s="38"/>
      <c r="CC134" s="39"/>
      <c r="CD134" s="40"/>
      <c r="CE134" s="40"/>
      <c r="CF134" s="38"/>
      <c r="CG134" s="38"/>
      <c r="CH134" s="38"/>
      <c r="CI134" s="38"/>
      <c r="CJ134" s="38"/>
      <c r="CK134" s="38"/>
      <c r="CL134" s="38"/>
      <c r="CM134" s="38"/>
      <c r="CN134" s="38"/>
      <c r="CO134" s="38"/>
      <c r="CP134" s="38"/>
      <c r="CQ134" s="38"/>
      <c r="CR134" s="38"/>
      <c r="CS134" s="38"/>
      <c r="CT134" s="38"/>
      <c r="CU134" s="140">
        <f t="shared" si="56"/>
        <v>44754</v>
      </c>
      <c r="CV134" s="117"/>
    </row>
    <row r="135" spans="41:100" x14ac:dyDescent="0.25">
      <c r="AO135" s="38"/>
      <c r="AP135" s="38"/>
      <c r="AQ135" s="38"/>
      <c r="AR135" s="38"/>
      <c r="AS135" s="38"/>
      <c r="AT135" s="38"/>
      <c r="AU135" s="38"/>
      <c r="AV135" s="38"/>
      <c r="AW135" s="38"/>
      <c r="AX135" s="38"/>
      <c r="AY135" s="38"/>
      <c r="AZ135" s="38"/>
      <c r="BA135" s="38"/>
      <c r="BB135" s="38"/>
      <c r="BC135" s="38"/>
      <c r="BD135" s="38"/>
      <c r="BE135" s="38"/>
      <c r="BF135" s="38"/>
      <c r="BG135" s="38"/>
      <c r="BH135" s="38"/>
      <c r="BI135" s="38"/>
      <c r="BJ135" s="38"/>
      <c r="BK135" s="38"/>
      <c r="BL135" s="38"/>
      <c r="BM135" s="38"/>
      <c r="BN135" s="38"/>
      <c r="BO135" s="38"/>
      <c r="BP135" s="38"/>
      <c r="BQ135" s="38"/>
      <c r="BR135" s="38"/>
      <c r="BS135" s="38"/>
      <c r="BT135" s="38"/>
      <c r="BU135" s="38"/>
      <c r="BV135" s="38"/>
      <c r="BW135" s="38"/>
      <c r="BX135" s="38"/>
      <c r="BY135" s="139">
        <f t="shared" si="55"/>
        <v>44755</v>
      </c>
      <c r="BZ135" s="147" t="s">
        <v>206</v>
      </c>
      <c r="CA135" s="38"/>
      <c r="CB135" s="38"/>
      <c r="CC135" s="39"/>
      <c r="CD135" s="40"/>
      <c r="CE135" s="40"/>
      <c r="CF135" s="38"/>
      <c r="CG135" s="38"/>
      <c r="CH135" s="38"/>
      <c r="CI135" s="38"/>
      <c r="CJ135" s="38"/>
      <c r="CK135" s="38"/>
      <c r="CL135" s="38"/>
      <c r="CM135" s="38"/>
      <c r="CN135" s="38"/>
      <c r="CO135" s="38"/>
      <c r="CP135" s="38"/>
      <c r="CQ135" s="38"/>
      <c r="CR135" s="38"/>
      <c r="CS135" s="38"/>
      <c r="CT135" s="38"/>
      <c r="CU135" s="140">
        <f t="shared" si="56"/>
        <v>44755</v>
      </c>
      <c r="CV135" s="117"/>
    </row>
    <row r="136" spans="41:100" x14ac:dyDescent="0.25">
      <c r="AO136" s="38"/>
      <c r="AP136" s="38"/>
      <c r="AQ136" s="38"/>
      <c r="AR136" s="38"/>
      <c r="AS136" s="38"/>
      <c r="AT136" s="38"/>
      <c r="AU136" s="38"/>
      <c r="AV136" s="38"/>
      <c r="AW136" s="38"/>
      <c r="AX136" s="38"/>
      <c r="AY136" s="38"/>
      <c r="AZ136" s="38"/>
      <c r="BA136" s="38"/>
      <c r="BB136" s="38"/>
      <c r="BC136" s="38"/>
      <c r="BD136" s="38"/>
      <c r="BE136" s="38"/>
      <c r="BF136" s="38"/>
      <c r="BG136" s="38"/>
      <c r="BH136" s="38"/>
      <c r="BI136" s="38"/>
      <c r="BJ136" s="38"/>
      <c r="BK136" s="38"/>
      <c r="BL136" s="38"/>
      <c r="BM136" s="38"/>
      <c r="BN136" s="38"/>
      <c r="BO136" s="38"/>
      <c r="BP136" s="38"/>
      <c r="BQ136" s="38"/>
      <c r="BR136" s="38"/>
      <c r="BS136" s="38"/>
      <c r="BT136" s="38"/>
      <c r="BU136" s="38"/>
      <c r="BV136" s="38"/>
      <c r="BW136" s="38"/>
      <c r="BX136" s="38"/>
      <c r="BY136" s="139">
        <f t="shared" si="55"/>
        <v>44756</v>
      </c>
      <c r="BZ136" s="147" t="s">
        <v>207</v>
      </c>
      <c r="CA136" s="38"/>
      <c r="CB136" s="38"/>
      <c r="CC136" s="39"/>
      <c r="CD136" s="40"/>
      <c r="CE136" s="40"/>
      <c r="CF136" s="38"/>
      <c r="CG136" s="38"/>
      <c r="CH136" s="38"/>
      <c r="CI136" s="38"/>
      <c r="CJ136" s="38"/>
      <c r="CK136" s="38"/>
      <c r="CL136" s="38"/>
      <c r="CM136" s="38"/>
      <c r="CN136" s="38"/>
      <c r="CO136" s="38"/>
      <c r="CP136" s="38"/>
      <c r="CQ136" s="38"/>
      <c r="CR136" s="38"/>
      <c r="CS136" s="38"/>
      <c r="CT136" s="38"/>
      <c r="CU136" s="140">
        <f t="shared" si="56"/>
        <v>44756</v>
      </c>
      <c r="CV136" s="117"/>
    </row>
    <row r="137" spans="41:100" x14ac:dyDescent="0.25">
      <c r="AO137" s="38"/>
      <c r="AP137" s="38"/>
      <c r="AQ137" s="38"/>
      <c r="AR137" s="38"/>
      <c r="AS137" s="38"/>
      <c r="AT137" s="38"/>
      <c r="AU137" s="38"/>
      <c r="AV137" s="38"/>
      <c r="AW137" s="38"/>
      <c r="AX137" s="38"/>
      <c r="AY137" s="38"/>
      <c r="AZ137" s="38"/>
      <c r="BA137" s="38"/>
      <c r="BB137" s="38"/>
      <c r="BC137" s="38"/>
      <c r="BD137" s="38"/>
      <c r="BE137" s="38"/>
      <c r="BF137" s="38"/>
      <c r="BG137" s="38"/>
      <c r="BH137" s="38"/>
      <c r="BI137" s="38"/>
      <c r="BJ137" s="38"/>
      <c r="BK137" s="38"/>
      <c r="BL137" s="38"/>
      <c r="BM137" s="38"/>
      <c r="BN137" s="38"/>
      <c r="BO137" s="38"/>
      <c r="BP137" s="38"/>
      <c r="BQ137" s="38"/>
      <c r="BR137" s="38"/>
      <c r="BS137" s="38"/>
      <c r="BT137" s="38"/>
      <c r="BU137" s="38"/>
      <c r="BV137" s="38"/>
      <c r="BW137" s="38"/>
      <c r="BX137" s="38"/>
      <c r="BY137" s="139">
        <f t="shared" si="55"/>
        <v>44757</v>
      </c>
      <c r="BZ137" s="147" t="s">
        <v>208</v>
      </c>
      <c r="CA137" s="38"/>
      <c r="CB137" s="38"/>
      <c r="CC137" s="39"/>
      <c r="CD137" s="40"/>
      <c r="CE137" s="40"/>
      <c r="CF137" s="38"/>
      <c r="CG137" s="38"/>
      <c r="CH137" s="38"/>
      <c r="CI137" s="38"/>
      <c r="CJ137" s="38"/>
      <c r="CK137" s="38"/>
      <c r="CL137" s="38"/>
      <c r="CM137" s="38"/>
      <c r="CN137" s="38"/>
      <c r="CO137" s="38"/>
      <c r="CP137" s="38"/>
      <c r="CQ137" s="38"/>
      <c r="CR137" s="38"/>
      <c r="CS137" s="38"/>
      <c r="CT137" s="38"/>
      <c r="CU137" s="140">
        <f t="shared" si="56"/>
        <v>44757</v>
      </c>
      <c r="CV137" s="117"/>
    </row>
    <row r="138" spans="41:100" x14ac:dyDescent="0.25">
      <c r="AO138" s="38"/>
      <c r="AP138" s="38"/>
      <c r="AQ138" s="38"/>
      <c r="AR138" s="38"/>
      <c r="AS138" s="38"/>
      <c r="AT138" s="38"/>
      <c r="AU138" s="38"/>
      <c r="AV138" s="38"/>
      <c r="AW138" s="38"/>
      <c r="AX138" s="38"/>
      <c r="AY138" s="38"/>
      <c r="AZ138" s="38"/>
      <c r="BA138" s="38"/>
      <c r="BB138" s="38"/>
      <c r="BC138" s="38"/>
      <c r="BD138" s="38"/>
      <c r="BE138" s="38"/>
      <c r="BF138" s="38"/>
      <c r="BG138" s="38"/>
      <c r="BH138" s="38"/>
      <c r="BI138" s="38"/>
      <c r="BJ138" s="38"/>
      <c r="BK138" s="38"/>
      <c r="BL138" s="38"/>
      <c r="BM138" s="38"/>
      <c r="BN138" s="38"/>
      <c r="BO138" s="38"/>
      <c r="BP138" s="38"/>
      <c r="BQ138" s="38"/>
      <c r="BR138" s="38"/>
      <c r="BS138" s="38"/>
      <c r="BT138" s="38"/>
      <c r="BU138" s="38"/>
      <c r="BV138" s="38"/>
      <c r="BW138" s="38"/>
      <c r="BX138" s="38"/>
      <c r="BY138" s="139">
        <f t="shared" si="55"/>
        <v>44758</v>
      </c>
      <c r="BZ138" s="147" t="s">
        <v>209</v>
      </c>
      <c r="CA138" s="38"/>
      <c r="CB138" s="38"/>
      <c r="CC138" s="39"/>
      <c r="CD138" s="40"/>
      <c r="CE138" s="40"/>
      <c r="CF138" s="38"/>
      <c r="CG138" s="38"/>
      <c r="CH138" s="38"/>
      <c r="CI138" s="38"/>
      <c r="CJ138" s="38"/>
      <c r="CK138" s="38"/>
      <c r="CL138" s="38"/>
      <c r="CM138" s="38"/>
      <c r="CN138" s="38"/>
      <c r="CO138" s="38"/>
      <c r="CP138" s="38"/>
      <c r="CQ138" s="38"/>
      <c r="CR138" s="38"/>
      <c r="CS138" s="38"/>
      <c r="CT138" s="38"/>
      <c r="CU138" s="140">
        <f t="shared" si="56"/>
        <v>44758</v>
      </c>
      <c r="CV138" s="117"/>
    </row>
    <row r="139" spans="41:100" x14ac:dyDescent="0.25">
      <c r="AO139" s="38"/>
      <c r="AP139" s="38"/>
      <c r="AQ139" s="38"/>
      <c r="AR139" s="38"/>
      <c r="AS139" s="38"/>
      <c r="AT139" s="38"/>
      <c r="AU139" s="38"/>
      <c r="AV139" s="38"/>
      <c r="AW139" s="38"/>
      <c r="AX139" s="38"/>
      <c r="AY139" s="38"/>
      <c r="AZ139" s="38"/>
      <c r="BA139" s="38"/>
      <c r="BB139" s="38"/>
      <c r="BC139" s="38"/>
      <c r="BD139" s="38"/>
      <c r="BE139" s="38"/>
      <c r="BF139" s="38"/>
      <c r="BG139" s="38"/>
      <c r="BH139" s="38"/>
      <c r="BI139" s="38"/>
      <c r="BJ139" s="38"/>
      <c r="BK139" s="38"/>
      <c r="BL139" s="38"/>
      <c r="BM139" s="38"/>
      <c r="BN139" s="38"/>
      <c r="BO139" s="38"/>
      <c r="BP139" s="38"/>
      <c r="BQ139" s="38"/>
      <c r="BR139" s="38"/>
      <c r="BS139" s="38"/>
      <c r="BT139" s="38"/>
      <c r="BU139" s="38"/>
      <c r="BV139" s="38"/>
      <c r="BW139" s="38"/>
      <c r="BX139" s="38"/>
      <c r="BY139" s="139">
        <f t="shared" si="55"/>
        <v>44759</v>
      </c>
      <c r="BZ139" s="147" t="s">
        <v>210</v>
      </c>
      <c r="CA139" s="38"/>
      <c r="CB139" s="38"/>
      <c r="CC139" s="39"/>
      <c r="CD139" s="40"/>
      <c r="CE139" s="40"/>
      <c r="CF139" s="38"/>
      <c r="CG139" s="38"/>
      <c r="CH139" s="38"/>
      <c r="CI139" s="38"/>
      <c r="CJ139" s="38"/>
      <c r="CK139" s="38"/>
      <c r="CL139" s="38"/>
      <c r="CM139" s="38"/>
      <c r="CN139" s="38"/>
      <c r="CO139" s="38"/>
      <c r="CP139" s="38"/>
      <c r="CQ139" s="38"/>
      <c r="CR139" s="38"/>
      <c r="CS139" s="38"/>
      <c r="CT139" s="38"/>
      <c r="CU139" s="140">
        <f t="shared" si="56"/>
        <v>44759</v>
      </c>
      <c r="CV139" s="117"/>
    </row>
    <row r="140" spans="41:100" x14ac:dyDescent="0.25">
      <c r="AO140" s="38"/>
      <c r="AP140" s="38"/>
      <c r="AQ140" s="38"/>
      <c r="AR140" s="38"/>
      <c r="AS140" s="38"/>
      <c r="AT140" s="38"/>
      <c r="AU140" s="38"/>
      <c r="AV140" s="38"/>
      <c r="AW140" s="38"/>
      <c r="AX140" s="38"/>
      <c r="AY140" s="38"/>
      <c r="AZ140" s="38"/>
      <c r="BA140" s="38"/>
      <c r="BB140" s="38"/>
      <c r="BC140" s="38"/>
      <c r="BD140" s="38"/>
      <c r="BE140" s="38"/>
      <c r="BF140" s="38"/>
      <c r="BG140" s="38"/>
      <c r="BH140" s="38"/>
      <c r="BI140" s="38"/>
      <c r="BJ140" s="38"/>
      <c r="BK140" s="38"/>
      <c r="BL140" s="38"/>
      <c r="BM140" s="38"/>
      <c r="BN140" s="38"/>
      <c r="BO140" s="38"/>
      <c r="BP140" s="38"/>
      <c r="BQ140" s="38"/>
      <c r="BR140" s="38"/>
      <c r="BS140" s="38"/>
      <c r="BT140" s="38"/>
      <c r="BU140" s="38"/>
      <c r="BV140" s="38"/>
      <c r="BW140" s="38"/>
      <c r="BX140" s="38"/>
      <c r="BY140" s="139">
        <f t="shared" si="55"/>
        <v>44760</v>
      </c>
      <c r="BZ140" s="147" t="s">
        <v>211</v>
      </c>
      <c r="CA140" s="38"/>
      <c r="CB140" s="38"/>
      <c r="CC140" s="39"/>
      <c r="CD140" s="40"/>
      <c r="CE140" s="40"/>
      <c r="CF140" s="38"/>
      <c r="CG140" s="38"/>
      <c r="CH140" s="38"/>
      <c r="CI140" s="38"/>
      <c r="CJ140" s="38"/>
      <c r="CK140" s="38"/>
      <c r="CL140" s="38"/>
      <c r="CM140" s="38"/>
      <c r="CN140" s="38"/>
      <c r="CO140" s="38"/>
      <c r="CP140" s="38"/>
      <c r="CQ140" s="38"/>
      <c r="CR140" s="38"/>
      <c r="CS140" s="38"/>
      <c r="CT140" s="38"/>
      <c r="CU140" s="140">
        <f t="shared" si="56"/>
        <v>44760</v>
      </c>
      <c r="CV140" s="117"/>
    </row>
    <row r="141" spans="41:100" x14ac:dyDescent="0.25">
      <c r="AO141" s="38"/>
      <c r="AP141" s="38"/>
      <c r="AQ141" s="38"/>
      <c r="AR141" s="38"/>
      <c r="AS141" s="38"/>
      <c r="AT141" s="38"/>
      <c r="AU141" s="38"/>
      <c r="AV141" s="38"/>
      <c r="AW141" s="38"/>
      <c r="AX141" s="38"/>
      <c r="AY141" s="38"/>
      <c r="AZ141" s="38"/>
      <c r="BA141" s="38"/>
      <c r="BB141" s="38"/>
      <c r="BC141" s="38"/>
      <c r="BD141" s="38"/>
      <c r="BE141" s="38"/>
      <c r="BF141" s="38"/>
      <c r="BG141" s="38"/>
      <c r="BH141" s="38"/>
      <c r="BI141" s="38"/>
      <c r="BJ141" s="38"/>
      <c r="BK141" s="38"/>
      <c r="BL141" s="38"/>
      <c r="BM141" s="38"/>
      <c r="BN141" s="38"/>
      <c r="BO141" s="38"/>
      <c r="BP141" s="38"/>
      <c r="BQ141" s="38"/>
      <c r="BR141" s="38"/>
      <c r="BS141" s="38"/>
      <c r="BT141" s="38"/>
      <c r="BU141" s="38"/>
      <c r="BV141" s="38"/>
      <c r="BW141" s="38"/>
      <c r="BX141" s="38"/>
      <c r="BY141" s="139">
        <f t="shared" si="55"/>
        <v>44761</v>
      </c>
      <c r="BZ141" s="147" t="s">
        <v>212</v>
      </c>
      <c r="CA141" s="38"/>
      <c r="CB141" s="38"/>
      <c r="CC141" s="39"/>
      <c r="CD141" s="40"/>
      <c r="CE141" s="40"/>
      <c r="CF141" s="38"/>
      <c r="CG141" s="38"/>
      <c r="CH141" s="38"/>
      <c r="CI141" s="38"/>
      <c r="CJ141" s="38"/>
      <c r="CK141" s="38"/>
      <c r="CL141" s="38"/>
      <c r="CM141" s="38"/>
      <c r="CN141" s="38"/>
      <c r="CO141" s="38"/>
      <c r="CP141" s="38"/>
      <c r="CQ141" s="38"/>
      <c r="CR141" s="38"/>
      <c r="CS141" s="38"/>
      <c r="CT141" s="38"/>
      <c r="CU141" s="140">
        <f t="shared" si="56"/>
        <v>44761</v>
      </c>
      <c r="CV141" s="117"/>
    </row>
    <row r="142" spans="41:100" x14ac:dyDescent="0.25">
      <c r="AO142" s="38"/>
      <c r="AP142" s="38"/>
      <c r="AQ142" s="38"/>
      <c r="AR142" s="38"/>
      <c r="AS142" s="38"/>
      <c r="AT142" s="38"/>
      <c r="AU142" s="38"/>
      <c r="AV142" s="38"/>
      <c r="AW142" s="38"/>
      <c r="AX142" s="38"/>
      <c r="AY142" s="38"/>
      <c r="AZ142" s="38"/>
      <c r="BA142" s="38"/>
      <c r="BB142" s="38"/>
      <c r="BC142" s="38"/>
      <c r="BD142" s="38"/>
      <c r="BE142" s="38"/>
      <c r="BF142" s="38"/>
      <c r="BG142" s="38"/>
      <c r="BH142" s="38"/>
      <c r="BI142" s="38"/>
      <c r="BJ142" s="38"/>
      <c r="BK142" s="38"/>
      <c r="BL142" s="38"/>
      <c r="BM142" s="38"/>
      <c r="BN142" s="38"/>
      <c r="BO142" s="38"/>
      <c r="BP142" s="38"/>
      <c r="BQ142" s="38"/>
      <c r="BR142" s="38"/>
      <c r="BS142" s="38"/>
      <c r="BT142" s="38"/>
      <c r="BU142" s="38"/>
      <c r="BV142" s="38"/>
      <c r="BW142" s="38"/>
      <c r="BX142" s="38"/>
      <c r="BY142" s="139">
        <f t="shared" si="55"/>
        <v>44762</v>
      </c>
      <c r="BZ142" s="147" t="s">
        <v>213</v>
      </c>
      <c r="CA142" s="38"/>
      <c r="CB142" s="38"/>
      <c r="CC142" s="39"/>
      <c r="CD142" s="40"/>
      <c r="CE142" s="40"/>
      <c r="CF142" s="38"/>
      <c r="CG142" s="38"/>
      <c r="CH142" s="38"/>
      <c r="CI142" s="38"/>
      <c r="CJ142" s="38"/>
      <c r="CK142" s="38"/>
      <c r="CL142" s="38"/>
      <c r="CM142" s="38"/>
      <c r="CN142" s="38"/>
      <c r="CO142" s="38"/>
      <c r="CP142" s="38"/>
      <c r="CQ142" s="38"/>
      <c r="CR142" s="38"/>
      <c r="CS142" s="38"/>
      <c r="CT142" s="38"/>
      <c r="CU142" s="140">
        <f t="shared" si="56"/>
        <v>44762</v>
      </c>
      <c r="CV142" s="117"/>
    </row>
    <row r="143" spans="41:100" x14ac:dyDescent="0.25">
      <c r="AO143" s="38"/>
      <c r="AP143" s="38"/>
      <c r="AQ143" s="38"/>
      <c r="AR143" s="38"/>
      <c r="AS143" s="38"/>
      <c r="AT143" s="38"/>
      <c r="AU143" s="38"/>
      <c r="AV143" s="38"/>
      <c r="AW143" s="38"/>
      <c r="AX143" s="38"/>
      <c r="AY143" s="38"/>
      <c r="AZ143" s="38"/>
      <c r="BA143" s="38"/>
      <c r="BB143" s="38"/>
      <c r="BC143" s="38"/>
      <c r="BD143" s="38"/>
      <c r="BE143" s="38"/>
      <c r="BF143" s="38"/>
      <c r="BG143" s="38"/>
      <c r="BH143" s="38"/>
      <c r="BI143" s="38"/>
      <c r="BJ143" s="38"/>
      <c r="BK143" s="38"/>
      <c r="BL143" s="38"/>
      <c r="BM143" s="38"/>
      <c r="BN143" s="38"/>
      <c r="BO143" s="38"/>
      <c r="BP143" s="38"/>
      <c r="BQ143" s="38"/>
      <c r="BR143" s="38"/>
      <c r="BS143" s="38"/>
      <c r="BT143" s="38"/>
      <c r="BU143" s="38"/>
      <c r="BV143" s="38"/>
      <c r="BW143" s="38"/>
      <c r="BX143" s="38"/>
      <c r="BY143" s="139">
        <f t="shared" si="55"/>
        <v>44763</v>
      </c>
      <c r="BZ143" s="147" t="s">
        <v>214</v>
      </c>
      <c r="CA143" s="38"/>
      <c r="CB143" s="38"/>
      <c r="CC143" s="39"/>
      <c r="CD143" s="40"/>
      <c r="CE143" s="40"/>
      <c r="CF143" s="38"/>
      <c r="CG143" s="38"/>
      <c r="CH143" s="38"/>
      <c r="CI143" s="38"/>
      <c r="CJ143" s="38"/>
      <c r="CK143" s="38"/>
      <c r="CL143" s="38"/>
      <c r="CM143" s="38"/>
      <c r="CN143" s="38"/>
      <c r="CO143" s="38"/>
      <c r="CP143" s="38"/>
      <c r="CQ143" s="38"/>
      <c r="CR143" s="38"/>
      <c r="CS143" s="38"/>
      <c r="CT143" s="38"/>
      <c r="CU143" s="140">
        <f t="shared" si="56"/>
        <v>44763</v>
      </c>
      <c r="CV143" s="117"/>
    </row>
    <row r="144" spans="41:100" x14ac:dyDescent="0.25">
      <c r="AO144" s="38"/>
      <c r="AP144" s="38"/>
      <c r="AQ144" s="38"/>
      <c r="AR144" s="38"/>
      <c r="AS144" s="38"/>
      <c r="AT144" s="38"/>
      <c r="AU144" s="38"/>
      <c r="AV144" s="38"/>
      <c r="AW144" s="38"/>
      <c r="AX144" s="38"/>
      <c r="AY144" s="38"/>
      <c r="AZ144" s="38"/>
      <c r="BA144" s="38"/>
      <c r="BB144" s="38"/>
      <c r="BC144" s="38"/>
      <c r="BD144" s="38"/>
      <c r="BE144" s="38"/>
      <c r="BF144" s="38"/>
      <c r="BG144" s="38"/>
      <c r="BH144" s="38"/>
      <c r="BI144" s="38"/>
      <c r="BJ144" s="38"/>
      <c r="BK144" s="38"/>
      <c r="BL144" s="38"/>
      <c r="BM144" s="38"/>
      <c r="BN144" s="38"/>
      <c r="BO144" s="38"/>
      <c r="BP144" s="38"/>
      <c r="BQ144" s="38"/>
      <c r="BR144" s="38"/>
      <c r="BS144" s="38"/>
      <c r="BT144" s="38"/>
      <c r="BU144" s="38"/>
      <c r="BV144" s="38"/>
      <c r="BW144" s="38"/>
      <c r="BX144" s="38"/>
      <c r="BY144" s="139">
        <f t="shared" si="55"/>
        <v>44764</v>
      </c>
      <c r="BZ144" s="147" t="s">
        <v>215</v>
      </c>
      <c r="CA144" s="38"/>
      <c r="CB144" s="38"/>
      <c r="CC144" s="39"/>
      <c r="CD144" s="40"/>
      <c r="CE144" s="40"/>
      <c r="CF144" s="38"/>
      <c r="CG144" s="38"/>
      <c r="CH144" s="38"/>
      <c r="CI144" s="38"/>
      <c r="CJ144" s="38"/>
      <c r="CK144" s="38"/>
      <c r="CL144" s="38"/>
      <c r="CM144" s="38"/>
      <c r="CN144" s="38"/>
      <c r="CO144" s="38"/>
      <c r="CP144" s="38"/>
      <c r="CQ144" s="38"/>
      <c r="CR144" s="38"/>
      <c r="CS144" s="38"/>
      <c r="CT144" s="38"/>
      <c r="CU144" s="140">
        <f t="shared" si="56"/>
        <v>44764</v>
      </c>
      <c r="CV144" s="117"/>
    </row>
    <row r="145" spans="41:100" x14ac:dyDescent="0.25">
      <c r="AO145" s="38"/>
      <c r="AP145" s="38"/>
      <c r="AQ145" s="38"/>
      <c r="AR145" s="38"/>
      <c r="AS145" s="38"/>
      <c r="AT145" s="38"/>
      <c r="AU145" s="38"/>
      <c r="AV145" s="38"/>
      <c r="AW145" s="38"/>
      <c r="AX145" s="38"/>
      <c r="AY145" s="38"/>
      <c r="AZ145" s="38"/>
      <c r="BA145" s="38"/>
      <c r="BB145" s="38"/>
      <c r="BC145" s="38"/>
      <c r="BD145" s="38"/>
      <c r="BE145" s="38"/>
      <c r="BF145" s="38"/>
      <c r="BG145" s="38"/>
      <c r="BH145" s="38"/>
      <c r="BI145" s="38"/>
      <c r="BJ145" s="38"/>
      <c r="BK145" s="38"/>
      <c r="BL145" s="38"/>
      <c r="BM145" s="38"/>
      <c r="BN145" s="38"/>
      <c r="BO145" s="38"/>
      <c r="BP145" s="38"/>
      <c r="BQ145" s="38"/>
      <c r="BR145" s="38"/>
      <c r="BS145" s="38"/>
      <c r="BT145" s="38"/>
      <c r="BU145" s="38"/>
      <c r="BV145" s="38"/>
      <c r="BW145" s="38"/>
      <c r="BX145" s="38"/>
      <c r="BY145" s="139">
        <f t="shared" si="55"/>
        <v>44765</v>
      </c>
      <c r="BZ145" s="147" t="s">
        <v>216</v>
      </c>
      <c r="CA145" s="38"/>
      <c r="CB145" s="38"/>
      <c r="CC145" s="39"/>
      <c r="CD145" s="40"/>
      <c r="CE145" s="40"/>
      <c r="CF145" s="38"/>
      <c r="CG145" s="38"/>
      <c r="CH145" s="38"/>
      <c r="CI145" s="38"/>
      <c r="CJ145" s="38"/>
      <c r="CK145" s="38"/>
      <c r="CL145" s="38"/>
      <c r="CM145" s="38"/>
      <c r="CN145" s="38"/>
      <c r="CO145" s="38"/>
      <c r="CP145" s="38"/>
      <c r="CQ145" s="38"/>
      <c r="CR145" s="38"/>
      <c r="CS145" s="38"/>
      <c r="CT145" s="38"/>
      <c r="CU145" s="140">
        <f t="shared" si="56"/>
        <v>44765</v>
      </c>
      <c r="CV145" s="117"/>
    </row>
    <row r="146" spans="41:100" x14ac:dyDescent="0.25">
      <c r="AO146" s="38"/>
      <c r="AP146" s="38"/>
      <c r="AQ146" s="38"/>
      <c r="AR146" s="38"/>
      <c r="AS146" s="38"/>
      <c r="AT146" s="38"/>
      <c r="AU146" s="38"/>
      <c r="AV146" s="38"/>
      <c r="AW146" s="38"/>
      <c r="AX146" s="38"/>
      <c r="AY146" s="38"/>
      <c r="AZ146" s="38"/>
      <c r="BA146" s="38"/>
      <c r="BB146" s="38"/>
      <c r="BC146" s="38"/>
      <c r="BD146" s="38"/>
      <c r="BE146" s="38"/>
      <c r="BF146" s="38"/>
      <c r="BG146" s="38"/>
      <c r="BH146" s="38"/>
      <c r="BI146" s="38"/>
      <c r="BJ146" s="38"/>
      <c r="BK146" s="38"/>
      <c r="BL146" s="38"/>
      <c r="BM146" s="38"/>
      <c r="BN146" s="38"/>
      <c r="BO146" s="38"/>
      <c r="BP146" s="38"/>
      <c r="BQ146" s="38"/>
      <c r="BR146" s="38"/>
      <c r="BS146" s="38"/>
      <c r="BT146" s="38"/>
      <c r="BU146" s="38"/>
      <c r="BV146" s="38"/>
      <c r="BW146" s="38"/>
      <c r="BX146" s="38"/>
      <c r="BY146" s="139">
        <f t="shared" si="55"/>
        <v>44766</v>
      </c>
      <c r="BZ146" s="147" t="s">
        <v>217</v>
      </c>
      <c r="CA146" s="38"/>
      <c r="CB146" s="38"/>
      <c r="CC146" s="39"/>
      <c r="CD146" s="40"/>
      <c r="CE146" s="40"/>
      <c r="CF146" s="38"/>
      <c r="CG146" s="38"/>
      <c r="CH146" s="38"/>
      <c r="CI146" s="38"/>
      <c r="CJ146" s="38"/>
      <c r="CK146" s="38"/>
      <c r="CL146" s="38"/>
      <c r="CM146" s="38"/>
      <c r="CN146" s="38"/>
      <c r="CO146" s="38"/>
      <c r="CP146" s="38"/>
      <c r="CQ146" s="38"/>
      <c r="CR146" s="38"/>
      <c r="CS146" s="38"/>
      <c r="CT146" s="38"/>
      <c r="CU146" s="140">
        <f t="shared" si="56"/>
        <v>44766</v>
      </c>
      <c r="CV146" s="117"/>
    </row>
    <row r="147" spans="41:100" x14ac:dyDescent="0.25">
      <c r="AO147" s="38"/>
      <c r="AP147" s="38"/>
      <c r="AQ147" s="38"/>
      <c r="AR147" s="38"/>
      <c r="AS147" s="38"/>
      <c r="AT147" s="38"/>
      <c r="AU147" s="38"/>
      <c r="AV147" s="38"/>
      <c r="AW147" s="38"/>
      <c r="AX147" s="38"/>
      <c r="AY147" s="38"/>
      <c r="AZ147" s="38"/>
      <c r="BA147" s="38"/>
      <c r="BB147" s="38"/>
      <c r="BC147" s="38"/>
      <c r="BD147" s="38"/>
      <c r="BE147" s="38"/>
      <c r="BF147" s="38"/>
      <c r="BG147" s="38"/>
      <c r="BH147" s="38"/>
      <c r="BI147" s="38"/>
      <c r="BJ147" s="38"/>
      <c r="BK147" s="38"/>
      <c r="BL147" s="38"/>
      <c r="BM147" s="38"/>
      <c r="BN147" s="38"/>
      <c r="BO147" s="38"/>
      <c r="BP147" s="38"/>
      <c r="BQ147" s="38"/>
      <c r="BR147" s="38"/>
      <c r="BS147" s="38"/>
      <c r="BT147" s="38"/>
      <c r="BU147" s="38"/>
      <c r="BV147" s="38"/>
      <c r="BW147" s="38"/>
      <c r="BX147" s="38"/>
      <c r="BY147" s="139">
        <f t="shared" si="55"/>
        <v>44767</v>
      </c>
      <c r="BZ147" s="147" t="s">
        <v>218</v>
      </c>
      <c r="CA147" s="38"/>
      <c r="CB147" s="38"/>
      <c r="CC147" s="39"/>
      <c r="CD147" s="40"/>
      <c r="CE147" s="40"/>
      <c r="CF147" s="38"/>
      <c r="CG147" s="38"/>
      <c r="CH147" s="38"/>
      <c r="CI147" s="38"/>
      <c r="CJ147" s="38"/>
      <c r="CK147" s="38"/>
      <c r="CL147" s="38"/>
      <c r="CM147" s="38"/>
      <c r="CN147" s="38"/>
      <c r="CO147" s="38"/>
      <c r="CP147" s="38"/>
      <c r="CQ147" s="38"/>
      <c r="CR147" s="38"/>
      <c r="CS147" s="38"/>
      <c r="CT147" s="38"/>
      <c r="CU147" s="140">
        <f t="shared" si="56"/>
        <v>44767</v>
      </c>
      <c r="CV147" s="117"/>
    </row>
    <row r="148" spans="41:100" x14ac:dyDescent="0.25">
      <c r="AO148" s="38"/>
      <c r="AP148" s="38"/>
      <c r="AQ148" s="38"/>
      <c r="AR148" s="38"/>
      <c r="AS148" s="38"/>
      <c r="AT148" s="38"/>
      <c r="AU148" s="38"/>
      <c r="AV148" s="38"/>
      <c r="AW148" s="38"/>
      <c r="AX148" s="38"/>
      <c r="AY148" s="38"/>
      <c r="AZ148" s="38"/>
      <c r="BA148" s="38"/>
      <c r="BB148" s="38"/>
      <c r="BC148" s="38"/>
      <c r="BD148" s="38"/>
      <c r="BE148" s="38"/>
      <c r="BF148" s="38"/>
      <c r="BG148" s="38"/>
      <c r="BH148" s="38"/>
      <c r="BI148" s="38"/>
      <c r="BJ148" s="38"/>
      <c r="BK148" s="38"/>
      <c r="BL148" s="38"/>
      <c r="BM148" s="38"/>
      <c r="BN148" s="38"/>
      <c r="BO148" s="38"/>
      <c r="BP148" s="38"/>
      <c r="BQ148" s="38"/>
      <c r="BR148" s="38"/>
      <c r="BS148" s="38"/>
      <c r="BT148" s="38"/>
      <c r="BU148" s="38"/>
      <c r="BV148" s="38"/>
      <c r="BW148" s="38"/>
      <c r="BX148" s="38"/>
      <c r="BY148" s="139">
        <f t="shared" si="55"/>
        <v>44768</v>
      </c>
      <c r="BZ148" s="147" t="s">
        <v>219</v>
      </c>
      <c r="CA148" s="38"/>
      <c r="CB148" s="38"/>
      <c r="CC148" s="39"/>
      <c r="CD148" s="40"/>
      <c r="CE148" s="40"/>
      <c r="CF148" s="38"/>
      <c r="CG148" s="38"/>
      <c r="CH148" s="38"/>
      <c r="CI148" s="38"/>
      <c r="CJ148" s="38"/>
      <c r="CK148" s="38"/>
      <c r="CL148" s="38"/>
      <c r="CM148" s="38"/>
      <c r="CN148" s="38"/>
      <c r="CO148" s="38"/>
      <c r="CP148" s="38"/>
      <c r="CQ148" s="38"/>
      <c r="CR148" s="38"/>
      <c r="CS148" s="38"/>
      <c r="CT148" s="38"/>
      <c r="CU148" s="140">
        <f t="shared" si="56"/>
        <v>44768</v>
      </c>
      <c r="CV148" s="117"/>
    </row>
    <row r="149" spans="41:100" x14ac:dyDescent="0.25">
      <c r="AO149" s="38"/>
      <c r="AP149" s="38"/>
      <c r="AQ149" s="38"/>
      <c r="AR149" s="38"/>
      <c r="AS149" s="38"/>
      <c r="AT149" s="38"/>
      <c r="AU149" s="38"/>
      <c r="AV149" s="38"/>
      <c r="AW149" s="38"/>
      <c r="AX149" s="38"/>
      <c r="AY149" s="38"/>
      <c r="AZ149" s="38"/>
      <c r="BA149" s="38"/>
      <c r="BB149" s="38"/>
      <c r="BC149" s="38"/>
      <c r="BD149" s="38"/>
      <c r="BE149" s="38"/>
      <c r="BF149" s="38"/>
      <c r="BG149" s="38"/>
      <c r="BH149" s="38"/>
      <c r="BI149" s="38"/>
      <c r="BJ149" s="38"/>
      <c r="BK149" s="38"/>
      <c r="BL149" s="38"/>
      <c r="BM149" s="38"/>
      <c r="BN149" s="38"/>
      <c r="BO149" s="38"/>
      <c r="BP149" s="38"/>
      <c r="BQ149" s="38"/>
      <c r="BR149" s="38"/>
      <c r="BS149" s="38"/>
      <c r="BT149" s="38"/>
      <c r="BU149" s="38"/>
      <c r="BV149" s="38"/>
      <c r="BW149" s="38"/>
      <c r="BX149" s="38"/>
      <c r="BY149" s="139">
        <f t="shared" si="55"/>
        <v>44769</v>
      </c>
      <c r="BZ149" s="147" t="s">
        <v>220</v>
      </c>
      <c r="CA149" s="38"/>
      <c r="CB149" s="38"/>
      <c r="CC149" s="39"/>
      <c r="CD149" s="40"/>
      <c r="CE149" s="40"/>
      <c r="CF149" s="38"/>
      <c r="CG149" s="38"/>
      <c r="CH149" s="38"/>
      <c r="CI149" s="38"/>
      <c r="CJ149" s="38"/>
      <c r="CK149" s="38"/>
      <c r="CL149" s="38"/>
      <c r="CM149" s="38"/>
      <c r="CN149" s="38"/>
      <c r="CO149" s="38"/>
      <c r="CP149" s="38"/>
      <c r="CQ149" s="38"/>
      <c r="CR149" s="38"/>
      <c r="CS149" s="38"/>
      <c r="CT149" s="38"/>
      <c r="CU149" s="140">
        <f t="shared" si="56"/>
        <v>44769</v>
      </c>
      <c r="CV149" s="117"/>
    </row>
    <row r="150" spans="41:100" x14ac:dyDescent="0.25">
      <c r="AO150" s="38"/>
      <c r="AP150" s="38"/>
      <c r="AQ150" s="38"/>
      <c r="AR150" s="38"/>
      <c r="AS150" s="38"/>
      <c r="AT150" s="38"/>
      <c r="AU150" s="38"/>
      <c r="AV150" s="38"/>
      <c r="AW150" s="38"/>
      <c r="AX150" s="38"/>
      <c r="AY150" s="38"/>
      <c r="AZ150" s="38"/>
      <c r="BA150" s="38"/>
      <c r="BB150" s="38"/>
      <c r="BC150" s="38"/>
      <c r="BD150" s="38"/>
      <c r="BE150" s="38"/>
      <c r="BF150" s="38"/>
      <c r="BG150" s="38"/>
      <c r="BH150" s="38"/>
      <c r="BI150" s="38"/>
      <c r="BJ150" s="38"/>
      <c r="BK150" s="38"/>
      <c r="BL150" s="38"/>
      <c r="BM150" s="38"/>
      <c r="BN150" s="38"/>
      <c r="BO150" s="38"/>
      <c r="BP150" s="38"/>
      <c r="BQ150" s="38"/>
      <c r="BR150" s="38"/>
      <c r="BS150" s="38"/>
      <c r="BT150" s="38"/>
      <c r="BU150" s="38"/>
      <c r="BV150" s="38"/>
      <c r="BW150" s="38"/>
      <c r="BX150" s="38"/>
      <c r="BY150" s="139">
        <f t="shared" si="55"/>
        <v>44770</v>
      </c>
      <c r="BZ150" s="147" t="s">
        <v>221</v>
      </c>
      <c r="CA150" s="38"/>
      <c r="CB150" s="38"/>
      <c r="CC150" s="39"/>
      <c r="CD150" s="40"/>
      <c r="CE150" s="40"/>
      <c r="CF150" s="38"/>
      <c r="CG150" s="38"/>
      <c r="CH150" s="38"/>
      <c r="CI150" s="38"/>
      <c r="CJ150" s="38"/>
      <c r="CK150" s="38"/>
      <c r="CL150" s="38"/>
      <c r="CM150" s="38"/>
      <c r="CN150" s="38"/>
      <c r="CO150" s="38"/>
      <c r="CP150" s="38"/>
      <c r="CQ150" s="38"/>
      <c r="CR150" s="38"/>
      <c r="CS150" s="38"/>
      <c r="CT150" s="38"/>
      <c r="CU150" s="140">
        <f t="shared" si="56"/>
        <v>44770</v>
      </c>
      <c r="CV150" s="117"/>
    </row>
    <row r="151" spans="41:100" x14ac:dyDescent="0.25">
      <c r="AO151" s="38"/>
      <c r="AP151" s="38"/>
      <c r="AQ151" s="38"/>
      <c r="AR151" s="38"/>
      <c r="AS151" s="38"/>
      <c r="AT151" s="38"/>
      <c r="AU151" s="38"/>
      <c r="AV151" s="38"/>
      <c r="AW151" s="38"/>
      <c r="AX151" s="38"/>
      <c r="AY151" s="38"/>
      <c r="AZ151" s="38"/>
      <c r="BA151" s="38"/>
      <c r="BB151" s="38"/>
      <c r="BC151" s="38"/>
      <c r="BD151" s="38"/>
      <c r="BE151" s="38"/>
      <c r="BF151" s="38"/>
      <c r="BG151" s="38"/>
      <c r="BH151" s="38"/>
      <c r="BI151" s="38"/>
      <c r="BJ151" s="38"/>
      <c r="BK151" s="38"/>
      <c r="BL151" s="38"/>
      <c r="BM151" s="38"/>
      <c r="BN151" s="38"/>
      <c r="BO151" s="38"/>
      <c r="BP151" s="38"/>
      <c r="BQ151" s="38"/>
      <c r="BR151" s="38"/>
      <c r="BS151" s="38"/>
      <c r="BT151" s="38"/>
      <c r="BU151" s="38"/>
      <c r="BV151" s="38"/>
      <c r="BW151" s="38"/>
      <c r="BX151" s="38"/>
      <c r="BY151" s="139">
        <f t="shared" si="55"/>
        <v>44771</v>
      </c>
      <c r="BZ151" s="147" t="s">
        <v>222</v>
      </c>
      <c r="CA151" s="38"/>
      <c r="CB151" s="38"/>
      <c r="CC151" s="39"/>
      <c r="CD151" s="40"/>
      <c r="CE151" s="40"/>
      <c r="CF151" s="38"/>
      <c r="CG151" s="38"/>
      <c r="CH151" s="38"/>
      <c r="CI151" s="38"/>
      <c r="CJ151" s="38"/>
      <c r="CK151" s="38"/>
      <c r="CL151" s="38"/>
      <c r="CM151" s="38"/>
      <c r="CN151" s="38"/>
      <c r="CO151" s="38"/>
      <c r="CP151" s="38"/>
      <c r="CQ151" s="38"/>
      <c r="CR151" s="38"/>
      <c r="CS151" s="38"/>
      <c r="CT151" s="38"/>
      <c r="CU151" s="140">
        <f t="shared" si="56"/>
        <v>44771</v>
      </c>
      <c r="CV151" s="117"/>
    </row>
    <row r="152" spans="41:100" x14ac:dyDescent="0.25">
      <c r="AO152" s="38"/>
      <c r="AP152" s="38"/>
      <c r="AQ152" s="38"/>
      <c r="AR152" s="38"/>
      <c r="AS152" s="38"/>
      <c r="AT152" s="38"/>
      <c r="AU152" s="38"/>
      <c r="AV152" s="38"/>
      <c r="AW152" s="38"/>
      <c r="AX152" s="38"/>
      <c r="AY152" s="38"/>
      <c r="AZ152" s="38"/>
      <c r="BA152" s="38"/>
      <c r="BB152" s="38"/>
      <c r="BC152" s="38"/>
      <c r="BD152" s="38"/>
      <c r="BE152" s="38"/>
      <c r="BF152" s="38"/>
      <c r="BG152" s="38"/>
      <c r="BH152" s="38"/>
      <c r="BI152" s="38"/>
      <c r="BJ152" s="38"/>
      <c r="BK152" s="38"/>
      <c r="BL152" s="38"/>
      <c r="BM152" s="38"/>
      <c r="BN152" s="38"/>
      <c r="BO152" s="38"/>
      <c r="BP152" s="38"/>
      <c r="BQ152" s="38"/>
      <c r="BR152" s="38"/>
      <c r="BS152" s="38"/>
      <c r="BT152" s="38"/>
      <c r="BU152" s="38"/>
      <c r="BV152" s="38"/>
      <c r="BW152" s="38"/>
      <c r="BX152" s="38"/>
      <c r="BY152" s="139">
        <f t="shared" si="55"/>
        <v>44772</v>
      </c>
      <c r="BZ152" s="147" t="s">
        <v>223</v>
      </c>
      <c r="CA152" s="38"/>
      <c r="CB152" s="38"/>
      <c r="CC152" s="39"/>
      <c r="CD152" s="40"/>
      <c r="CE152" s="40"/>
      <c r="CF152" s="38"/>
      <c r="CG152" s="38"/>
      <c r="CH152" s="38"/>
      <c r="CI152" s="38"/>
      <c r="CJ152" s="38"/>
      <c r="CK152" s="38"/>
      <c r="CL152" s="38"/>
      <c r="CM152" s="38"/>
      <c r="CN152" s="38"/>
      <c r="CO152" s="38"/>
      <c r="CP152" s="38"/>
      <c r="CQ152" s="38"/>
      <c r="CR152" s="38"/>
      <c r="CS152" s="38"/>
      <c r="CT152" s="38"/>
      <c r="CU152" s="140">
        <f t="shared" si="56"/>
        <v>44772</v>
      </c>
      <c r="CV152" s="117"/>
    </row>
    <row r="153" spans="41:100" x14ac:dyDescent="0.25">
      <c r="AO153" s="38"/>
      <c r="AP153" s="38"/>
      <c r="AQ153" s="38"/>
      <c r="AR153" s="38"/>
      <c r="AS153" s="38"/>
      <c r="AT153" s="38"/>
      <c r="AU153" s="38"/>
      <c r="AV153" s="38"/>
      <c r="AW153" s="38"/>
      <c r="AX153" s="38"/>
      <c r="AY153" s="38"/>
      <c r="AZ153" s="38"/>
      <c r="BA153" s="38"/>
      <c r="BB153" s="38"/>
      <c r="BC153" s="38"/>
      <c r="BD153" s="38"/>
      <c r="BE153" s="38"/>
      <c r="BF153" s="38"/>
      <c r="BG153" s="38"/>
      <c r="BH153" s="38"/>
      <c r="BI153" s="38"/>
      <c r="BJ153" s="38"/>
      <c r="BK153" s="38"/>
      <c r="BL153" s="38"/>
      <c r="BM153" s="38"/>
      <c r="BN153" s="38"/>
      <c r="BO153" s="38"/>
      <c r="BP153" s="38"/>
      <c r="BQ153" s="38"/>
      <c r="BR153" s="38"/>
      <c r="BS153" s="38"/>
      <c r="BT153" s="38"/>
      <c r="BU153" s="38"/>
      <c r="BV153" s="38"/>
      <c r="BW153" s="38"/>
      <c r="BX153" s="38"/>
      <c r="BY153" s="139">
        <f t="shared" si="55"/>
        <v>44773</v>
      </c>
      <c r="BZ153" s="147" t="s">
        <v>224</v>
      </c>
      <c r="CA153" s="38"/>
      <c r="CB153" s="38"/>
      <c r="CC153" s="39"/>
      <c r="CD153" s="40"/>
      <c r="CE153" s="40"/>
      <c r="CF153" s="38"/>
      <c r="CG153" s="38"/>
      <c r="CH153" s="38"/>
      <c r="CI153" s="38"/>
      <c r="CJ153" s="38"/>
      <c r="CK153" s="38"/>
      <c r="CL153" s="38"/>
      <c r="CM153" s="38"/>
      <c r="CN153" s="38"/>
      <c r="CO153" s="38"/>
      <c r="CP153" s="38"/>
      <c r="CQ153" s="38"/>
      <c r="CR153" s="38"/>
      <c r="CS153" s="38"/>
      <c r="CT153" s="38"/>
      <c r="CU153" s="140">
        <f t="shared" si="56"/>
        <v>44773</v>
      </c>
      <c r="CV153" s="117"/>
    </row>
    <row r="154" spans="41:100" x14ac:dyDescent="0.25">
      <c r="AO154" s="38"/>
      <c r="AP154" s="38"/>
      <c r="AQ154" s="38"/>
      <c r="AR154" s="38"/>
      <c r="AS154" s="38"/>
      <c r="AT154" s="38"/>
      <c r="AU154" s="38"/>
      <c r="AV154" s="38"/>
      <c r="AW154" s="38"/>
      <c r="AX154" s="38"/>
      <c r="AY154" s="38"/>
      <c r="AZ154" s="38"/>
      <c r="BA154" s="38"/>
      <c r="BB154" s="38"/>
      <c r="BC154" s="38"/>
      <c r="BD154" s="38"/>
      <c r="BE154" s="38"/>
      <c r="BF154" s="38"/>
      <c r="BG154" s="38"/>
      <c r="BH154" s="38"/>
      <c r="BI154" s="38"/>
      <c r="BJ154" s="38"/>
      <c r="BK154" s="38"/>
      <c r="BL154" s="38"/>
      <c r="BM154" s="38"/>
      <c r="BN154" s="38"/>
      <c r="BO154" s="38"/>
      <c r="BP154" s="38"/>
      <c r="BQ154" s="38"/>
      <c r="BR154" s="38"/>
      <c r="BS154" s="38"/>
      <c r="BT154" s="38"/>
      <c r="BU154" s="38"/>
      <c r="BV154" s="38"/>
      <c r="BW154" s="38"/>
      <c r="BX154" s="38"/>
      <c r="BY154" s="139">
        <f t="shared" si="55"/>
        <v>44774</v>
      </c>
      <c r="BZ154" s="148" t="s">
        <v>225</v>
      </c>
      <c r="CA154" s="38"/>
      <c r="CB154" s="38"/>
      <c r="CC154" s="39"/>
      <c r="CD154" s="40"/>
      <c r="CE154" s="40"/>
      <c r="CF154" s="38"/>
      <c r="CG154" s="38"/>
      <c r="CH154" s="38"/>
      <c r="CI154" s="38"/>
      <c r="CJ154" s="38"/>
      <c r="CK154" s="38"/>
      <c r="CL154" s="38"/>
      <c r="CM154" s="38"/>
      <c r="CN154" s="38"/>
      <c r="CO154" s="38"/>
      <c r="CP154" s="38"/>
      <c r="CQ154" s="38"/>
      <c r="CR154" s="38"/>
      <c r="CS154" s="38"/>
      <c r="CT154" s="38"/>
      <c r="CU154" s="140">
        <f t="shared" si="56"/>
        <v>44774</v>
      </c>
      <c r="CV154" s="117"/>
    </row>
    <row r="155" spans="41:100" x14ac:dyDescent="0.25">
      <c r="AO155" s="38"/>
      <c r="AP155" s="38"/>
      <c r="AQ155" s="38"/>
      <c r="AR155" s="38"/>
      <c r="AS155" s="38"/>
      <c r="AT155" s="38"/>
      <c r="AU155" s="38"/>
      <c r="AV155" s="38"/>
      <c r="AW155" s="38"/>
      <c r="AX155" s="38"/>
      <c r="AY155" s="38"/>
      <c r="AZ155" s="38"/>
      <c r="BA155" s="38"/>
      <c r="BB155" s="38"/>
      <c r="BC155" s="38"/>
      <c r="BD155" s="38"/>
      <c r="BE155" s="38"/>
      <c r="BF155" s="38"/>
      <c r="BG155" s="38"/>
      <c r="BH155" s="38"/>
      <c r="BI155" s="38"/>
      <c r="BJ155" s="38"/>
      <c r="BK155" s="38"/>
      <c r="BL155" s="38"/>
      <c r="BM155" s="38"/>
      <c r="BN155" s="38"/>
      <c r="BO155" s="38"/>
      <c r="BP155" s="38"/>
      <c r="BQ155" s="38"/>
      <c r="BR155" s="38"/>
      <c r="BS155" s="38"/>
      <c r="BT155" s="38"/>
      <c r="BU155" s="38"/>
      <c r="BV155" s="38"/>
      <c r="BW155" s="38"/>
      <c r="BX155" s="38"/>
      <c r="BY155" s="139">
        <f t="shared" si="55"/>
        <v>44775</v>
      </c>
      <c r="BZ155" s="148" t="s">
        <v>226</v>
      </c>
      <c r="CA155" s="38"/>
      <c r="CB155" s="38"/>
      <c r="CC155" s="39"/>
      <c r="CD155" s="40"/>
      <c r="CE155" s="40"/>
      <c r="CF155" s="38"/>
      <c r="CG155" s="38"/>
      <c r="CH155" s="38"/>
      <c r="CI155" s="38"/>
      <c r="CJ155" s="38"/>
      <c r="CK155" s="38"/>
      <c r="CL155" s="38"/>
      <c r="CM155" s="38"/>
      <c r="CN155" s="38"/>
      <c r="CO155" s="38"/>
      <c r="CP155" s="38"/>
      <c r="CQ155" s="38"/>
      <c r="CR155" s="38"/>
      <c r="CS155" s="38"/>
      <c r="CT155" s="38"/>
      <c r="CU155" s="140">
        <f t="shared" si="56"/>
        <v>44775</v>
      </c>
      <c r="CV155" s="117"/>
    </row>
    <row r="156" spans="41:100" x14ac:dyDescent="0.25">
      <c r="AO156" s="38"/>
      <c r="AP156" s="38"/>
      <c r="AQ156" s="38"/>
      <c r="AR156" s="38"/>
      <c r="AS156" s="38"/>
      <c r="AT156" s="38"/>
      <c r="AU156" s="38"/>
      <c r="AV156" s="38"/>
      <c r="AW156" s="38"/>
      <c r="AX156" s="38"/>
      <c r="AY156" s="38"/>
      <c r="AZ156" s="38"/>
      <c r="BA156" s="38"/>
      <c r="BB156" s="38"/>
      <c r="BC156" s="38"/>
      <c r="BD156" s="38"/>
      <c r="BE156" s="38"/>
      <c r="BF156" s="38"/>
      <c r="BG156" s="38"/>
      <c r="BH156" s="38"/>
      <c r="BI156" s="38"/>
      <c r="BJ156" s="38"/>
      <c r="BK156" s="38"/>
      <c r="BL156" s="38"/>
      <c r="BM156" s="38"/>
      <c r="BN156" s="38"/>
      <c r="BO156" s="38"/>
      <c r="BP156" s="38"/>
      <c r="BQ156" s="38"/>
      <c r="BR156" s="38"/>
      <c r="BS156" s="38"/>
      <c r="BT156" s="38"/>
      <c r="BU156" s="38"/>
      <c r="BV156" s="38"/>
      <c r="BW156" s="38"/>
      <c r="BX156" s="38"/>
      <c r="BY156" s="139">
        <f t="shared" si="55"/>
        <v>44776</v>
      </c>
      <c r="BZ156" s="148" t="s">
        <v>227</v>
      </c>
      <c r="CA156" s="38"/>
      <c r="CB156" s="38"/>
      <c r="CC156" s="39"/>
      <c r="CD156" s="40"/>
      <c r="CE156" s="40"/>
      <c r="CF156" s="38"/>
      <c r="CG156" s="38"/>
      <c r="CH156" s="38"/>
      <c r="CI156" s="38"/>
      <c r="CJ156" s="38"/>
      <c r="CK156" s="38"/>
      <c r="CL156" s="38"/>
      <c r="CM156" s="38"/>
      <c r="CN156" s="38"/>
      <c r="CO156" s="38"/>
      <c r="CP156" s="38"/>
      <c r="CQ156" s="38"/>
      <c r="CR156" s="38"/>
      <c r="CS156" s="38"/>
      <c r="CT156" s="38"/>
      <c r="CU156" s="140">
        <f t="shared" si="56"/>
        <v>44776</v>
      </c>
      <c r="CV156" s="117"/>
    </row>
    <row r="157" spans="41:100" x14ac:dyDescent="0.25">
      <c r="AO157" s="38"/>
      <c r="AP157" s="38"/>
      <c r="AQ157" s="38"/>
      <c r="AR157" s="38"/>
      <c r="AS157" s="38"/>
      <c r="AT157" s="38"/>
      <c r="AU157" s="38"/>
      <c r="AV157" s="38"/>
      <c r="AW157" s="38"/>
      <c r="AX157" s="38"/>
      <c r="AY157" s="38"/>
      <c r="AZ157" s="38"/>
      <c r="BA157" s="38"/>
      <c r="BB157" s="38"/>
      <c r="BC157" s="38"/>
      <c r="BD157" s="38"/>
      <c r="BE157" s="38"/>
      <c r="BF157" s="38"/>
      <c r="BG157" s="38"/>
      <c r="BH157" s="38"/>
      <c r="BI157" s="38"/>
      <c r="BJ157" s="38"/>
      <c r="BK157" s="38"/>
      <c r="BL157" s="38"/>
      <c r="BM157" s="38"/>
      <c r="BN157" s="38"/>
      <c r="BO157" s="38"/>
      <c r="BP157" s="38"/>
      <c r="BQ157" s="38"/>
      <c r="BR157" s="38"/>
      <c r="BS157" s="38"/>
      <c r="BT157" s="38"/>
      <c r="BU157" s="38"/>
      <c r="BV157" s="38"/>
      <c r="BW157" s="38"/>
      <c r="BX157" s="38"/>
      <c r="BY157" s="139">
        <f t="shared" si="55"/>
        <v>44777</v>
      </c>
      <c r="BZ157" s="148" t="s">
        <v>371</v>
      </c>
      <c r="CA157" s="38"/>
      <c r="CB157" s="38"/>
      <c r="CC157" s="39"/>
      <c r="CD157" s="40"/>
      <c r="CE157" s="40"/>
      <c r="CF157" s="38"/>
      <c r="CG157" s="38"/>
      <c r="CH157" s="38"/>
      <c r="CI157" s="38"/>
      <c r="CJ157" s="38"/>
      <c r="CK157" s="38"/>
      <c r="CL157" s="38"/>
      <c r="CM157" s="38"/>
      <c r="CN157" s="38"/>
      <c r="CO157" s="38"/>
      <c r="CP157" s="38"/>
      <c r="CQ157" s="38"/>
      <c r="CR157" s="38"/>
      <c r="CS157" s="38"/>
      <c r="CT157" s="38"/>
      <c r="CU157" s="140">
        <f t="shared" si="56"/>
        <v>44777</v>
      </c>
      <c r="CV157" s="117"/>
    </row>
    <row r="158" spans="41:100" x14ac:dyDescent="0.25">
      <c r="AO158" s="38"/>
      <c r="AP158" s="38"/>
      <c r="AQ158" s="38"/>
      <c r="AR158" s="38"/>
      <c r="AS158" s="38"/>
      <c r="AT158" s="38"/>
      <c r="AU158" s="38"/>
      <c r="AV158" s="38"/>
      <c r="AW158" s="38"/>
      <c r="AX158" s="38"/>
      <c r="AY158" s="38"/>
      <c r="AZ158" s="38"/>
      <c r="BA158" s="38"/>
      <c r="BB158" s="38"/>
      <c r="BC158" s="38"/>
      <c r="BD158" s="38"/>
      <c r="BE158" s="38"/>
      <c r="BF158" s="38"/>
      <c r="BG158" s="38"/>
      <c r="BH158" s="38"/>
      <c r="BI158" s="38"/>
      <c r="BJ158" s="38"/>
      <c r="BK158" s="38"/>
      <c r="BL158" s="38"/>
      <c r="BM158" s="38"/>
      <c r="BN158" s="38"/>
      <c r="BO158" s="38"/>
      <c r="BP158" s="38"/>
      <c r="BQ158" s="38"/>
      <c r="BR158" s="38"/>
      <c r="BS158" s="38"/>
      <c r="BT158" s="38"/>
      <c r="BU158" s="38"/>
      <c r="BV158" s="38"/>
      <c r="BW158" s="38"/>
      <c r="BX158" s="38"/>
      <c r="BY158" s="139">
        <f t="shared" si="55"/>
        <v>44778</v>
      </c>
      <c r="BZ158" s="148" t="s">
        <v>228</v>
      </c>
      <c r="CA158" s="38"/>
      <c r="CB158" s="38"/>
      <c r="CC158" s="39"/>
      <c r="CD158" s="40"/>
      <c r="CE158" s="40"/>
      <c r="CF158" s="38"/>
      <c r="CG158" s="38"/>
      <c r="CH158" s="38"/>
      <c r="CI158" s="38"/>
      <c r="CJ158" s="38"/>
      <c r="CK158" s="38"/>
      <c r="CL158" s="38"/>
      <c r="CM158" s="38"/>
      <c r="CN158" s="38"/>
      <c r="CO158" s="38"/>
      <c r="CP158" s="38"/>
      <c r="CQ158" s="38"/>
      <c r="CR158" s="38"/>
      <c r="CS158" s="38"/>
      <c r="CT158" s="38"/>
      <c r="CU158" s="140">
        <f t="shared" si="56"/>
        <v>44778</v>
      </c>
      <c r="CV158" s="117"/>
    </row>
    <row r="159" spans="41:100" x14ac:dyDescent="0.25">
      <c r="AO159" s="38"/>
      <c r="AP159" s="38"/>
      <c r="AQ159" s="38"/>
      <c r="AR159" s="38"/>
      <c r="AS159" s="38"/>
      <c r="AT159" s="38"/>
      <c r="AU159" s="38"/>
      <c r="AV159" s="38"/>
      <c r="AW159" s="38"/>
      <c r="AX159" s="38"/>
      <c r="AY159" s="38"/>
      <c r="AZ159" s="38"/>
      <c r="BA159" s="38"/>
      <c r="BB159" s="38"/>
      <c r="BC159" s="38"/>
      <c r="BD159" s="38"/>
      <c r="BE159" s="38"/>
      <c r="BF159" s="38"/>
      <c r="BG159" s="38"/>
      <c r="BH159" s="38"/>
      <c r="BI159" s="38"/>
      <c r="BJ159" s="38"/>
      <c r="BK159" s="38"/>
      <c r="BL159" s="38"/>
      <c r="BM159" s="38"/>
      <c r="BN159" s="38"/>
      <c r="BO159" s="38"/>
      <c r="BP159" s="38"/>
      <c r="BQ159" s="38"/>
      <c r="BR159" s="38"/>
      <c r="BS159" s="38"/>
      <c r="BT159" s="38"/>
      <c r="BU159" s="38"/>
      <c r="BV159" s="38"/>
      <c r="BW159" s="38"/>
      <c r="BX159" s="38"/>
      <c r="BY159" s="139">
        <f t="shared" si="55"/>
        <v>44779</v>
      </c>
      <c r="BZ159" s="148" t="s">
        <v>229</v>
      </c>
      <c r="CA159" s="38"/>
      <c r="CB159" s="38"/>
      <c r="CC159" s="39"/>
      <c r="CD159" s="40"/>
      <c r="CE159" s="40"/>
      <c r="CF159" s="38"/>
      <c r="CG159" s="38"/>
      <c r="CH159" s="38"/>
      <c r="CI159" s="38"/>
      <c r="CJ159" s="38"/>
      <c r="CK159" s="38"/>
      <c r="CL159" s="38"/>
      <c r="CM159" s="38"/>
      <c r="CN159" s="38"/>
      <c r="CO159" s="38"/>
      <c r="CP159" s="38"/>
      <c r="CQ159" s="38"/>
      <c r="CR159" s="38"/>
      <c r="CS159" s="38"/>
      <c r="CT159" s="38"/>
      <c r="CU159" s="140">
        <f t="shared" si="56"/>
        <v>44779</v>
      </c>
      <c r="CV159" s="117"/>
    </row>
    <row r="160" spans="41:100" x14ac:dyDescent="0.25">
      <c r="AO160" s="38"/>
      <c r="AP160" s="38"/>
      <c r="AQ160" s="38"/>
      <c r="AR160" s="38"/>
      <c r="AS160" s="38"/>
      <c r="AT160" s="38"/>
      <c r="AU160" s="38"/>
      <c r="AV160" s="38"/>
      <c r="AW160" s="38"/>
      <c r="AX160" s="38"/>
      <c r="AY160" s="38"/>
      <c r="AZ160" s="38"/>
      <c r="BA160" s="38"/>
      <c r="BB160" s="38"/>
      <c r="BC160" s="38"/>
      <c r="BD160" s="38"/>
      <c r="BE160" s="38"/>
      <c r="BF160" s="38"/>
      <c r="BG160" s="38"/>
      <c r="BH160" s="38"/>
      <c r="BI160" s="38"/>
      <c r="BJ160" s="38"/>
      <c r="BK160" s="38"/>
      <c r="BL160" s="38"/>
      <c r="BM160" s="38"/>
      <c r="BN160" s="38"/>
      <c r="BO160" s="38"/>
      <c r="BP160" s="38"/>
      <c r="BQ160" s="38"/>
      <c r="BR160" s="38"/>
      <c r="BS160" s="38"/>
      <c r="BT160" s="38"/>
      <c r="BU160" s="38"/>
      <c r="BV160" s="38"/>
      <c r="BW160" s="38"/>
      <c r="BX160" s="38"/>
      <c r="BY160" s="139">
        <f t="shared" si="55"/>
        <v>44780</v>
      </c>
      <c r="BZ160" s="148" t="s">
        <v>230</v>
      </c>
      <c r="CA160" s="38"/>
      <c r="CB160" s="38"/>
      <c r="CC160" s="39"/>
      <c r="CD160" s="40"/>
      <c r="CE160" s="40"/>
      <c r="CF160" s="38"/>
      <c r="CG160" s="38"/>
      <c r="CH160" s="38"/>
      <c r="CI160" s="38"/>
      <c r="CJ160" s="38"/>
      <c r="CK160" s="38"/>
      <c r="CL160" s="38"/>
      <c r="CM160" s="38"/>
      <c r="CN160" s="38"/>
      <c r="CO160" s="38"/>
      <c r="CP160" s="38"/>
      <c r="CQ160" s="38"/>
      <c r="CR160" s="38"/>
      <c r="CS160" s="38"/>
      <c r="CT160" s="38"/>
      <c r="CU160" s="140">
        <f t="shared" si="56"/>
        <v>44780</v>
      </c>
      <c r="CV160" s="117"/>
    </row>
    <row r="161" spans="41:100" x14ac:dyDescent="0.25">
      <c r="AO161" s="38"/>
      <c r="AP161" s="38"/>
      <c r="AQ161" s="38"/>
      <c r="AR161" s="38"/>
      <c r="AS161" s="38"/>
      <c r="AT161" s="38"/>
      <c r="AU161" s="38"/>
      <c r="AV161" s="38"/>
      <c r="AW161" s="38"/>
      <c r="AX161" s="38"/>
      <c r="AY161" s="38"/>
      <c r="AZ161" s="38"/>
      <c r="BA161" s="38"/>
      <c r="BB161" s="38"/>
      <c r="BC161" s="38"/>
      <c r="BD161" s="38"/>
      <c r="BE161" s="38"/>
      <c r="BF161" s="38"/>
      <c r="BG161" s="38"/>
      <c r="BH161" s="38"/>
      <c r="BI161" s="38"/>
      <c r="BJ161" s="38"/>
      <c r="BK161" s="38"/>
      <c r="BL161" s="38"/>
      <c r="BM161" s="38"/>
      <c r="BN161" s="38"/>
      <c r="BO161" s="38"/>
      <c r="BP161" s="38"/>
      <c r="BQ161" s="38"/>
      <c r="BR161" s="38"/>
      <c r="BS161" s="38"/>
      <c r="BT161" s="38"/>
      <c r="BU161" s="38"/>
      <c r="BV161" s="38"/>
      <c r="BW161" s="38"/>
      <c r="BX161" s="38"/>
      <c r="BY161" s="139">
        <f t="shared" si="55"/>
        <v>44781</v>
      </c>
      <c r="BZ161" s="148" t="s">
        <v>231</v>
      </c>
      <c r="CA161" s="38"/>
      <c r="CB161" s="38"/>
      <c r="CC161" s="39"/>
      <c r="CD161" s="40"/>
      <c r="CE161" s="40"/>
      <c r="CF161" s="38"/>
      <c r="CG161" s="38"/>
      <c r="CH161" s="38"/>
      <c r="CI161" s="38"/>
      <c r="CJ161" s="38"/>
      <c r="CK161" s="38"/>
      <c r="CL161" s="38"/>
      <c r="CM161" s="38"/>
      <c r="CN161" s="38"/>
      <c r="CO161" s="38"/>
      <c r="CP161" s="38"/>
      <c r="CQ161" s="38"/>
      <c r="CR161" s="38"/>
      <c r="CS161" s="38"/>
      <c r="CT161" s="38"/>
      <c r="CU161" s="140">
        <f t="shared" si="56"/>
        <v>44781</v>
      </c>
      <c r="CV161" s="117"/>
    </row>
    <row r="162" spans="41:100" x14ac:dyDescent="0.25">
      <c r="AO162" s="38"/>
      <c r="AP162" s="38"/>
      <c r="AQ162" s="38"/>
      <c r="AR162" s="38"/>
      <c r="AS162" s="38"/>
      <c r="AT162" s="38"/>
      <c r="AU162" s="38"/>
      <c r="AV162" s="38"/>
      <c r="AW162" s="38"/>
      <c r="AX162" s="38"/>
      <c r="AY162" s="38"/>
      <c r="AZ162" s="38"/>
      <c r="BA162" s="38"/>
      <c r="BB162" s="38"/>
      <c r="BC162" s="38"/>
      <c r="BD162" s="38"/>
      <c r="BE162" s="38"/>
      <c r="BF162" s="38"/>
      <c r="BG162" s="38"/>
      <c r="BH162" s="38"/>
      <c r="BI162" s="38"/>
      <c r="BJ162" s="38"/>
      <c r="BK162" s="38"/>
      <c r="BL162" s="38"/>
      <c r="BM162" s="38"/>
      <c r="BN162" s="38"/>
      <c r="BO162" s="38"/>
      <c r="BP162" s="38"/>
      <c r="BQ162" s="38"/>
      <c r="BR162" s="38"/>
      <c r="BS162" s="38"/>
      <c r="BT162" s="38"/>
      <c r="BU162" s="38"/>
      <c r="BV162" s="38"/>
      <c r="BW162" s="38"/>
      <c r="BX162" s="38"/>
      <c r="BY162" s="139">
        <f t="shared" si="55"/>
        <v>44782</v>
      </c>
      <c r="BZ162" s="148" t="s">
        <v>232</v>
      </c>
      <c r="CA162" s="38"/>
      <c r="CB162" s="38"/>
      <c r="CC162" s="39"/>
      <c r="CD162" s="40"/>
      <c r="CE162" s="40"/>
      <c r="CF162" s="38"/>
      <c r="CG162" s="38"/>
      <c r="CH162" s="38"/>
      <c r="CI162" s="38"/>
      <c r="CJ162" s="38"/>
      <c r="CK162" s="38"/>
      <c r="CL162" s="38"/>
      <c r="CM162" s="38"/>
      <c r="CN162" s="38"/>
      <c r="CO162" s="38"/>
      <c r="CP162" s="38"/>
      <c r="CQ162" s="38"/>
      <c r="CR162" s="38"/>
      <c r="CS162" s="38"/>
      <c r="CT162" s="38"/>
      <c r="CU162" s="140">
        <f t="shared" si="56"/>
        <v>44782</v>
      </c>
      <c r="CV162" s="117"/>
    </row>
    <row r="163" spans="41:100" x14ac:dyDescent="0.25">
      <c r="AO163" s="38"/>
      <c r="AP163" s="38"/>
      <c r="AQ163" s="38"/>
      <c r="AR163" s="38"/>
      <c r="AS163" s="38"/>
      <c r="AT163" s="38"/>
      <c r="AU163" s="38"/>
      <c r="AV163" s="38"/>
      <c r="AW163" s="38"/>
      <c r="AX163" s="38"/>
      <c r="AY163" s="38"/>
      <c r="AZ163" s="38"/>
      <c r="BA163" s="38"/>
      <c r="BB163" s="38"/>
      <c r="BC163" s="38"/>
      <c r="BD163" s="38"/>
      <c r="BE163" s="38"/>
      <c r="BF163" s="38"/>
      <c r="BG163" s="38"/>
      <c r="BH163" s="38"/>
      <c r="BI163" s="38"/>
      <c r="BJ163" s="38"/>
      <c r="BK163" s="38"/>
      <c r="BL163" s="38"/>
      <c r="BM163" s="38"/>
      <c r="BN163" s="38"/>
      <c r="BO163" s="38"/>
      <c r="BP163" s="38"/>
      <c r="BQ163" s="38"/>
      <c r="BR163" s="38"/>
      <c r="BS163" s="38"/>
      <c r="BT163" s="38"/>
      <c r="BU163" s="38"/>
      <c r="BV163" s="38"/>
      <c r="BW163" s="38"/>
      <c r="BX163" s="38"/>
      <c r="BY163" s="139">
        <f t="shared" si="55"/>
        <v>44783</v>
      </c>
      <c r="BZ163" s="148" t="s">
        <v>233</v>
      </c>
      <c r="CA163" s="38"/>
      <c r="CB163" s="38"/>
      <c r="CC163" s="39"/>
      <c r="CD163" s="40"/>
      <c r="CE163" s="40"/>
      <c r="CF163" s="38"/>
      <c r="CG163" s="38"/>
      <c r="CH163" s="38"/>
      <c r="CI163" s="38"/>
      <c r="CJ163" s="38"/>
      <c r="CK163" s="38"/>
      <c r="CL163" s="38"/>
      <c r="CM163" s="38"/>
      <c r="CN163" s="38"/>
      <c r="CO163" s="38"/>
      <c r="CP163" s="38"/>
      <c r="CQ163" s="38"/>
      <c r="CR163" s="38"/>
      <c r="CS163" s="38"/>
      <c r="CT163" s="38"/>
      <c r="CU163" s="140">
        <f t="shared" si="56"/>
        <v>44783</v>
      </c>
      <c r="CV163" s="117"/>
    </row>
    <row r="164" spans="41:100" x14ac:dyDescent="0.25">
      <c r="AO164" s="38"/>
      <c r="AP164" s="38"/>
      <c r="AQ164" s="38"/>
      <c r="AR164" s="38"/>
      <c r="AS164" s="38"/>
      <c r="AT164" s="38"/>
      <c r="AU164" s="38"/>
      <c r="AV164" s="38"/>
      <c r="AW164" s="38"/>
      <c r="AX164" s="38"/>
      <c r="AY164" s="38"/>
      <c r="AZ164" s="38"/>
      <c r="BA164" s="38"/>
      <c r="BB164" s="38"/>
      <c r="BC164" s="38"/>
      <c r="BD164" s="38"/>
      <c r="BE164" s="38"/>
      <c r="BF164" s="38"/>
      <c r="BG164" s="38"/>
      <c r="BH164" s="38"/>
      <c r="BI164" s="38"/>
      <c r="BJ164" s="38"/>
      <c r="BK164" s="38"/>
      <c r="BL164" s="38"/>
      <c r="BM164" s="38"/>
      <c r="BN164" s="38"/>
      <c r="BO164" s="38"/>
      <c r="BP164" s="38"/>
      <c r="BQ164" s="38"/>
      <c r="BR164" s="38"/>
      <c r="BS164" s="38"/>
      <c r="BT164" s="38"/>
      <c r="BU164" s="38"/>
      <c r="BV164" s="38"/>
      <c r="BW164" s="38"/>
      <c r="BX164" s="38"/>
      <c r="BY164" s="139">
        <f t="shared" si="55"/>
        <v>44784</v>
      </c>
      <c r="BZ164" s="148" t="s">
        <v>234</v>
      </c>
      <c r="CA164" s="38"/>
      <c r="CB164" s="38"/>
      <c r="CC164" s="39"/>
      <c r="CD164" s="40"/>
      <c r="CE164" s="40"/>
      <c r="CF164" s="38"/>
      <c r="CG164" s="38"/>
      <c r="CH164" s="38"/>
      <c r="CI164" s="38"/>
      <c r="CJ164" s="38"/>
      <c r="CK164" s="38"/>
      <c r="CL164" s="38"/>
      <c r="CM164" s="38"/>
      <c r="CN164" s="38"/>
      <c r="CO164" s="38"/>
      <c r="CP164" s="38"/>
      <c r="CQ164" s="38"/>
      <c r="CR164" s="38"/>
      <c r="CS164" s="38"/>
      <c r="CT164" s="38"/>
      <c r="CU164" s="140">
        <f t="shared" si="56"/>
        <v>44784</v>
      </c>
      <c r="CV164" s="117"/>
    </row>
    <row r="165" spans="41:100" x14ac:dyDescent="0.25">
      <c r="AO165" s="38"/>
      <c r="AP165" s="38"/>
      <c r="AQ165" s="38"/>
      <c r="AR165" s="38"/>
      <c r="AS165" s="38"/>
      <c r="AT165" s="38"/>
      <c r="AU165" s="38"/>
      <c r="AV165" s="38"/>
      <c r="AW165" s="38"/>
      <c r="AX165" s="38"/>
      <c r="AY165" s="38"/>
      <c r="AZ165" s="38"/>
      <c r="BA165" s="38"/>
      <c r="BB165" s="38"/>
      <c r="BC165" s="38"/>
      <c r="BD165" s="38"/>
      <c r="BE165" s="38"/>
      <c r="BF165" s="38"/>
      <c r="BG165" s="38"/>
      <c r="BH165" s="38"/>
      <c r="BI165" s="38"/>
      <c r="BJ165" s="38"/>
      <c r="BK165" s="38"/>
      <c r="BL165" s="38"/>
      <c r="BM165" s="38"/>
      <c r="BN165" s="38"/>
      <c r="BO165" s="38"/>
      <c r="BP165" s="38"/>
      <c r="BQ165" s="38"/>
      <c r="BR165" s="38"/>
      <c r="BS165" s="38"/>
      <c r="BT165" s="38"/>
      <c r="BU165" s="38"/>
      <c r="BV165" s="38"/>
      <c r="BW165" s="38"/>
      <c r="BX165" s="38"/>
      <c r="BY165" s="139">
        <f t="shared" si="55"/>
        <v>44785</v>
      </c>
      <c r="BZ165" s="148" t="s">
        <v>235</v>
      </c>
      <c r="CA165" s="38"/>
      <c r="CB165" s="38"/>
      <c r="CC165" s="39"/>
      <c r="CD165" s="40"/>
      <c r="CE165" s="40"/>
      <c r="CF165" s="38"/>
      <c r="CG165" s="38"/>
      <c r="CH165" s="38"/>
      <c r="CI165" s="38"/>
      <c r="CJ165" s="38"/>
      <c r="CK165" s="38"/>
      <c r="CL165" s="38"/>
      <c r="CM165" s="38"/>
      <c r="CN165" s="38"/>
      <c r="CO165" s="38"/>
      <c r="CP165" s="38"/>
      <c r="CQ165" s="38"/>
      <c r="CR165" s="38"/>
      <c r="CS165" s="38"/>
      <c r="CT165" s="38"/>
      <c r="CU165" s="140">
        <f t="shared" si="56"/>
        <v>44785</v>
      </c>
      <c r="CV165" s="117"/>
    </row>
    <row r="166" spans="41:100" x14ac:dyDescent="0.25">
      <c r="AO166" s="38"/>
      <c r="AP166" s="38"/>
      <c r="AQ166" s="38"/>
      <c r="AR166" s="38"/>
      <c r="AS166" s="38"/>
      <c r="AT166" s="38"/>
      <c r="AU166" s="38"/>
      <c r="AV166" s="38"/>
      <c r="AW166" s="38"/>
      <c r="AX166" s="38"/>
      <c r="AY166" s="38"/>
      <c r="AZ166" s="38"/>
      <c r="BA166" s="38"/>
      <c r="BB166" s="38"/>
      <c r="BC166" s="38"/>
      <c r="BD166" s="38"/>
      <c r="BE166" s="38"/>
      <c r="BF166" s="38"/>
      <c r="BG166" s="38"/>
      <c r="BH166" s="38"/>
      <c r="BI166" s="38"/>
      <c r="BJ166" s="38"/>
      <c r="BK166" s="38"/>
      <c r="BL166" s="38"/>
      <c r="BM166" s="38"/>
      <c r="BN166" s="38"/>
      <c r="BO166" s="38"/>
      <c r="BP166" s="38"/>
      <c r="BQ166" s="38"/>
      <c r="BR166" s="38"/>
      <c r="BS166" s="38"/>
      <c r="BT166" s="38"/>
      <c r="BU166" s="38"/>
      <c r="BV166" s="38"/>
      <c r="BW166" s="38"/>
      <c r="BX166" s="38"/>
      <c r="BY166" s="139">
        <f t="shared" si="55"/>
        <v>44786</v>
      </c>
      <c r="BZ166" s="148" t="s">
        <v>236</v>
      </c>
      <c r="CA166" s="38"/>
      <c r="CB166" s="38"/>
      <c r="CC166" s="39"/>
      <c r="CD166" s="40"/>
      <c r="CE166" s="40"/>
      <c r="CF166" s="38"/>
      <c r="CG166" s="38"/>
      <c r="CH166" s="38"/>
      <c r="CI166" s="38"/>
      <c r="CJ166" s="38"/>
      <c r="CK166" s="38"/>
      <c r="CL166" s="38"/>
      <c r="CM166" s="38"/>
      <c r="CN166" s="38"/>
      <c r="CO166" s="38"/>
      <c r="CP166" s="38"/>
      <c r="CQ166" s="38"/>
      <c r="CR166" s="38"/>
      <c r="CS166" s="38"/>
      <c r="CT166" s="38"/>
      <c r="CU166" s="140">
        <f t="shared" si="56"/>
        <v>44786</v>
      </c>
      <c r="CV166" s="117"/>
    </row>
    <row r="167" spans="41:100" x14ac:dyDescent="0.25">
      <c r="AO167" s="38"/>
      <c r="AP167" s="38"/>
      <c r="AQ167" s="38"/>
      <c r="AR167" s="38"/>
      <c r="AS167" s="38"/>
      <c r="AT167" s="38"/>
      <c r="AU167" s="38"/>
      <c r="AV167" s="38"/>
      <c r="AW167" s="38"/>
      <c r="AX167" s="38"/>
      <c r="AY167" s="38"/>
      <c r="AZ167" s="38"/>
      <c r="BA167" s="38"/>
      <c r="BB167" s="38"/>
      <c r="BC167" s="38"/>
      <c r="BD167" s="38"/>
      <c r="BE167" s="38"/>
      <c r="BF167" s="38"/>
      <c r="BG167" s="38"/>
      <c r="BH167" s="38"/>
      <c r="BI167" s="38"/>
      <c r="BJ167" s="38"/>
      <c r="BK167" s="38"/>
      <c r="BL167" s="38"/>
      <c r="BM167" s="38"/>
      <c r="BN167" s="38"/>
      <c r="BO167" s="38"/>
      <c r="BP167" s="38"/>
      <c r="BQ167" s="38"/>
      <c r="BR167" s="38"/>
      <c r="BS167" s="38"/>
      <c r="BT167" s="38"/>
      <c r="BU167" s="38"/>
      <c r="BV167" s="38"/>
      <c r="BW167" s="38"/>
      <c r="BX167" s="38"/>
      <c r="BY167" s="139">
        <f t="shared" si="55"/>
        <v>44787</v>
      </c>
      <c r="BZ167" s="148" t="s">
        <v>237</v>
      </c>
      <c r="CA167" s="38"/>
      <c r="CB167" s="38"/>
      <c r="CC167" s="39"/>
      <c r="CD167" s="40"/>
      <c r="CE167" s="40"/>
      <c r="CF167" s="38"/>
      <c r="CG167" s="38"/>
      <c r="CH167" s="38"/>
      <c r="CI167" s="38"/>
      <c r="CJ167" s="38"/>
      <c r="CK167" s="38"/>
      <c r="CL167" s="38"/>
      <c r="CM167" s="38"/>
      <c r="CN167" s="38"/>
      <c r="CO167" s="38"/>
      <c r="CP167" s="38"/>
      <c r="CQ167" s="38"/>
      <c r="CR167" s="38"/>
      <c r="CS167" s="38"/>
      <c r="CT167" s="38"/>
      <c r="CU167" s="140">
        <f t="shared" si="56"/>
        <v>44787</v>
      </c>
      <c r="CV167" s="117"/>
    </row>
    <row r="168" spans="41:100" x14ac:dyDescent="0.25">
      <c r="AO168" s="38"/>
      <c r="AP168" s="38"/>
      <c r="AQ168" s="38"/>
      <c r="AR168" s="38"/>
      <c r="AS168" s="38"/>
      <c r="AT168" s="38"/>
      <c r="AU168" s="38"/>
      <c r="AV168" s="38"/>
      <c r="AW168" s="38"/>
      <c r="AX168" s="38"/>
      <c r="AY168" s="38"/>
      <c r="AZ168" s="38"/>
      <c r="BA168" s="38"/>
      <c r="BB168" s="38"/>
      <c r="BC168" s="38"/>
      <c r="BD168" s="38"/>
      <c r="BE168" s="38"/>
      <c r="BF168" s="38"/>
      <c r="BG168" s="38"/>
      <c r="BH168" s="38"/>
      <c r="BI168" s="38"/>
      <c r="BJ168" s="38"/>
      <c r="BK168" s="38"/>
      <c r="BL168" s="38"/>
      <c r="BM168" s="38"/>
      <c r="BN168" s="38"/>
      <c r="BO168" s="38"/>
      <c r="BP168" s="38"/>
      <c r="BQ168" s="38"/>
      <c r="BR168" s="38"/>
      <c r="BS168" s="38"/>
      <c r="BT168" s="38"/>
      <c r="BU168" s="38"/>
      <c r="BV168" s="38"/>
      <c r="BW168" s="38"/>
      <c r="BX168" s="38"/>
      <c r="BY168" s="139">
        <f t="shared" si="55"/>
        <v>44788</v>
      </c>
      <c r="BZ168" s="148" t="s">
        <v>238</v>
      </c>
      <c r="CA168" s="38"/>
      <c r="CB168" s="38"/>
      <c r="CC168" s="39"/>
      <c r="CD168" s="40"/>
      <c r="CE168" s="40"/>
      <c r="CF168" s="38"/>
      <c r="CG168" s="38"/>
      <c r="CH168" s="38"/>
      <c r="CI168" s="38"/>
      <c r="CJ168" s="38"/>
      <c r="CK168" s="38"/>
      <c r="CL168" s="38"/>
      <c r="CM168" s="38"/>
      <c r="CN168" s="38"/>
      <c r="CO168" s="38"/>
      <c r="CP168" s="38"/>
      <c r="CQ168" s="38"/>
      <c r="CR168" s="38"/>
      <c r="CS168" s="38"/>
      <c r="CT168" s="38"/>
      <c r="CU168" s="140">
        <f t="shared" si="56"/>
        <v>44788</v>
      </c>
      <c r="CV168" s="117"/>
    </row>
    <row r="169" spans="41:100" x14ac:dyDescent="0.25">
      <c r="AO169" s="38"/>
      <c r="AP169" s="38"/>
      <c r="AQ169" s="38"/>
      <c r="AR169" s="38"/>
      <c r="AS169" s="38"/>
      <c r="AT169" s="38"/>
      <c r="AU169" s="38"/>
      <c r="AV169" s="38"/>
      <c r="AW169" s="38"/>
      <c r="AX169" s="38"/>
      <c r="AY169" s="38"/>
      <c r="AZ169" s="38"/>
      <c r="BA169" s="38"/>
      <c r="BB169" s="38"/>
      <c r="BC169" s="38"/>
      <c r="BD169" s="38"/>
      <c r="BE169" s="38"/>
      <c r="BF169" s="38"/>
      <c r="BG169" s="38"/>
      <c r="BH169" s="38"/>
      <c r="BI169" s="38"/>
      <c r="BJ169" s="38"/>
      <c r="BK169" s="38"/>
      <c r="BL169" s="38"/>
      <c r="BM169" s="38"/>
      <c r="BN169" s="38"/>
      <c r="BO169" s="38"/>
      <c r="BP169" s="38"/>
      <c r="BQ169" s="38"/>
      <c r="BR169" s="38"/>
      <c r="BS169" s="38"/>
      <c r="BT169" s="38"/>
      <c r="BU169" s="38"/>
      <c r="BV169" s="38"/>
      <c r="BW169" s="38"/>
      <c r="BX169" s="38"/>
      <c r="BY169" s="139">
        <f t="shared" si="55"/>
        <v>44789</v>
      </c>
      <c r="BZ169" s="148" t="s">
        <v>239</v>
      </c>
      <c r="CA169" s="38"/>
      <c r="CB169" s="38"/>
      <c r="CC169" s="39"/>
      <c r="CD169" s="40"/>
      <c r="CE169" s="40"/>
      <c r="CF169" s="38"/>
      <c r="CG169" s="38"/>
      <c r="CH169" s="38"/>
      <c r="CI169" s="38"/>
      <c r="CJ169" s="38"/>
      <c r="CK169" s="38"/>
      <c r="CL169" s="38"/>
      <c r="CM169" s="38"/>
      <c r="CN169" s="38"/>
      <c r="CO169" s="38"/>
      <c r="CP169" s="38"/>
      <c r="CQ169" s="38"/>
      <c r="CR169" s="38"/>
      <c r="CS169" s="38"/>
      <c r="CT169" s="38"/>
      <c r="CU169" s="140">
        <f t="shared" si="56"/>
        <v>44789</v>
      </c>
      <c r="CV169" s="117"/>
    </row>
    <row r="170" spans="41:100" x14ac:dyDescent="0.25">
      <c r="AO170" s="38"/>
      <c r="AP170" s="38"/>
      <c r="AQ170" s="38"/>
      <c r="AR170" s="38"/>
      <c r="AS170" s="38"/>
      <c r="AT170" s="38"/>
      <c r="AU170" s="38"/>
      <c r="AV170" s="38"/>
      <c r="AW170" s="38"/>
      <c r="AX170" s="38"/>
      <c r="AY170" s="38"/>
      <c r="AZ170" s="38"/>
      <c r="BA170" s="38"/>
      <c r="BB170" s="38"/>
      <c r="BC170" s="38"/>
      <c r="BD170" s="38"/>
      <c r="BE170" s="38"/>
      <c r="BF170" s="38"/>
      <c r="BG170" s="38"/>
      <c r="BH170" s="38"/>
      <c r="BI170" s="38"/>
      <c r="BJ170" s="38"/>
      <c r="BK170" s="38"/>
      <c r="BL170" s="38"/>
      <c r="BM170" s="38"/>
      <c r="BN170" s="38"/>
      <c r="BO170" s="38"/>
      <c r="BP170" s="38"/>
      <c r="BQ170" s="38"/>
      <c r="BR170" s="38"/>
      <c r="BS170" s="38"/>
      <c r="BT170" s="38"/>
      <c r="BU170" s="38"/>
      <c r="BV170" s="38"/>
      <c r="BW170" s="38"/>
      <c r="BX170" s="38"/>
      <c r="BY170" s="139">
        <f t="shared" si="55"/>
        <v>44790</v>
      </c>
      <c r="BZ170" s="148" t="s">
        <v>240</v>
      </c>
      <c r="CA170" s="38"/>
      <c r="CB170" s="38"/>
      <c r="CC170" s="39"/>
      <c r="CD170" s="40"/>
      <c r="CE170" s="40"/>
      <c r="CF170" s="38"/>
      <c r="CG170" s="38"/>
      <c r="CH170" s="38"/>
      <c r="CI170" s="38"/>
      <c r="CJ170" s="38"/>
      <c r="CK170" s="38"/>
      <c r="CL170" s="38"/>
      <c r="CM170" s="38"/>
      <c r="CN170" s="38"/>
      <c r="CO170" s="38"/>
      <c r="CP170" s="38"/>
      <c r="CQ170" s="38"/>
      <c r="CR170" s="38"/>
      <c r="CS170" s="38"/>
      <c r="CT170" s="38"/>
      <c r="CU170" s="140">
        <f t="shared" si="56"/>
        <v>44790</v>
      </c>
      <c r="CV170" s="117"/>
    </row>
    <row r="171" spans="41:100" x14ac:dyDescent="0.25">
      <c r="AO171" s="38"/>
      <c r="AP171" s="38"/>
      <c r="AQ171" s="38"/>
      <c r="AR171" s="38"/>
      <c r="AS171" s="38"/>
      <c r="AT171" s="38"/>
      <c r="AU171" s="38"/>
      <c r="AV171" s="38"/>
      <c r="AW171" s="38"/>
      <c r="AX171" s="38"/>
      <c r="AY171" s="38"/>
      <c r="AZ171" s="38"/>
      <c r="BA171" s="38"/>
      <c r="BB171" s="38"/>
      <c r="BC171" s="38"/>
      <c r="BD171" s="38"/>
      <c r="BE171" s="38"/>
      <c r="BF171" s="38"/>
      <c r="BG171" s="38"/>
      <c r="BH171" s="38"/>
      <c r="BI171" s="38"/>
      <c r="BJ171" s="38"/>
      <c r="BK171" s="38"/>
      <c r="BL171" s="38"/>
      <c r="BM171" s="38"/>
      <c r="BN171" s="38"/>
      <c r="BO171" s="38"/>
      <c r="BP171" s="38"/>
      <c r="BQ171" s="38"/>
      <c r="BR171" s="38"/>
      <c r="BS171" s="38"/>
      <c r="BT171" s="38"/>
      <c r="BU171" s="38"/>
      <c r="BV171" s="38"/>
      <c r="BW171" s="38"/>
      <c r="BX171" s="38"/>
      <c r="BY171" s="139">
        <f t="shared" si="55"/>
        <v>44791</v>
      </c>
      <c r="BZ171" s="148" t="s">
        <v>241</v>
      </c>
      <c r="CA171" s="38"/>
      <c r="CB171" s="38"/>
      <c r="CC171" s="39"/>
      <c r="CD171" s="40"/>
      <c r="CE171" s="40"/>
      <c r="CF171" s="38"/>
      <c r="CG171" s="38"/>
      <c r="CH171" s="38"/>
      <c r="CI171" s="38"/>
      <c r="CJ171" s="38"/>
      <c r="CK171" s="38"/>
      <c r="CL171" s="38"/>
      <c r="CM171" s="38"/>
      <c r="CN171" s="38"/>
      <c r="CO171" s="38"/>
      <c r="CP171" s="38"/>
      <c r="CQ171" s="38"/>
      <c r="CR171" s="38"/>
      <c r="CS171" s="38"/>
      <c r="CT171" s="38"/>
      <c r="CU171" s="140">
        <f t="shared" si="56"/>
        <v>44791</v>
      </c>
      <c r="CV171" s="117"/>
    </row>
    <row r="172" spans="41:100" x14ac:dyDescent="0.25">
      <c r="AO172" s="38"/>
      <c r="AP172" s="38"/>
      <c r="AQ172" s="38"/>
      <c r="AR172" s="38"/>
      <c r="AS172" s="38"/>
      <c r="AT172" s="38"/>
      <c r="AU172" s="38"/>
      <c r="AV172" s="38"/>
      <c r="AW172" s="38"/>
      <c r="AX172" s="38"/>
      <c r="AY172" s="38"/>
      <c r="AZ172" s="38"/>
      <c r="BA172" s="38"/>
      <c r="BB172" s="38"/>
      <c r="BC172" s="38"/>
      <c r="BD172" s="38"/>
      <c r="BE172" s="38"/>
      <c r="BF172" s="38"/>
      <c r="BG172" s="38"/>
      <c r="BH172" s="38"/>
      <c r="BI172" s="38"/>
      <c r="BJ172" s="38"/>
      <c r="BK172" s="38"/>
      <c r="BL172" s="38"/>
      <c r="BM172" s="38"/>
      <c r="BN172" s="38"/>
      <c r="BO172" s="38"/>
      <c r="BP172" s="38"/>
      <c r="BQ172" s="38"/>
      <c r="BR172" s="38"/>
      <c r="BS172" s="38"/>
      <c r="BT172" s="38"/>
      <c r="BU172" s="38"/>
      <c r="BV172" s="38"/>
      <c r="BW172" s="38"/>
      <c r="BX172" s="38"/>
      <c r="BY172" s="139">
        <f t="shared" si="55"/>
        <v>44792</v>
      </c>
      <c r="BZ172" s="148" t="s">
        <v>242</v>
      </c>
      <c r="CA172" s="38"/>
      <c r="CB172" s="38"/>
      <c r="CC172" s="39"/>
      <c r="CD172" s="40"/>
      <c r="CE172" s="40"/>
      <c r="CF172" s="38"/>
      <c r="CG172" s="38"/>
      <c r="CH172" s="38"/>
      <c r="CI172" s="38"/>
      <c r="CJ172" s="38"/>
      <c r="CK172" s="38"/>
      <c r="CL172" s="38"/>
      <c r="CM172" s="38"/>
      <c r="CN172" s="38"/>
      <c r="CO172" s="38"/>
      <c r="CP172" s="38"/>
      <c r="CQ172" s="38"/>
      <c r="CR172" s="38"/>
      <c r="CS172" s="38"/>
      <c r="CT172" s="38"/>
      <c r="CU172" s="140">
        <f t="shared" si="56"/>
        <v>44792</v>
      </c>
      <c r="CV172" s="117"/>
    </row>
    <row r="173" spans="41:100" x14ac:dyDescent="0.25">
      <c r="AO173" s="38"/>
      <c r="AP173" s="38"/>
      <c r="AQ173" s="38"/>
      <c r="AR173" s="38"/>
      <c r="AS173" s="38"/>
      <c r="AT173" s="38"/>
      <c r="AU173" s="38"/>
      <c r="AV173" s="38"/>
      <c r="AW173" s="38"/>
      <c r="AX173" s="38"/>
      <c r="AY173" s="38"/>
      <c r="AZ173" s="38"/>
      <c r="BA173" s="38"/>
      <c r="BB173" s="38"/>
      <c r="BC173" s="38"/>
      <c r="BD173" s="38"/>
      <c r="BE173" s="38"/>
      <c r="BF173" s="38"/>
      <c r="BG173" s="38"/>
      <c r="BH173" s="38"/>
      <c r="BI173" s="38"/>
      <c r="BJ173" s="38"/>
      <c r="BK173" s="38"/>
      <c r="BL173" s="38"/>
      <c r="BM173" s="38"/>
      <c r="BN173" s="38"/>
      <c r="BO173" s="38"/>
      <c r="BP173" s="38"/>
      <c r="BQ173" s="38"/>
      <c r="BR173" s="38"/>
      <c r="BS173" s="38"/>
      <c r="BT173" s="38"/>
      <c r="BU173" s="38"/>
      <c r="BV173" s="38"/>
      <c r="BW173" s="38"/>
      <c r="BX173" s="38"/>
      <c r="BY173" s="139">
        <f t="shared" si="55"/>
        <v>44793</v>
      </c>
      <c r="BZ173" s="148" t="s">
        <v>243</v>
      </c>
      <c r="CA173" s="38"/>
      <c r="CB173" s="38"/>
      <c r="CC173" s="39"/>
      <c r="CD173" s="40"/>
      <c r="CE173" s="40"/>
      <c r="CF173" s="38"/>
      <c r="CG173" s="38"/>
      <c r="CH173" s="38"/>
      <c r="CI173" s="38"/>
      <c r="CJ173" s="38"/>
      <c r="CK173" s="38"/>
      <c r="CL173" s="38"/>
      <c r="CM173" s="38"/>
      <c r="CN173" s="38"/>
      <c r="CO173" s="38"/>
      <c r="CP173" s="38"/>
      <c r="CQ173" s="38"/>
      <c r="CR173" s="38"/>
      <c r="CS173" s="38"/>
      <c r="CT173" s="38"/>
      <c r="CU173" s="140">
        <f t="shared" si="56"/>
        <v>44793</v>
      </c>
      <c r="CV173" s="117"/>
    </row>
    <row r="174" spans="41:100" x14ac:dyDescent="0.25">
      <c r="AO174" s="38"/>
      <c r="AP174" s="38"/>
      <c r="AQ174" s="38"/>
      <c r="AR174" s="38"/>
      <c r="AS174" s="38"/>
      <c r="AT174" s="38"/>
      <c r="AU174" s="38"/>
      <c r="AV174" s="38"/>
      <c r="AW174" s="38"/>
      <c r="AX174" s="38"/>
      <c r="AY174" s="38"/>
      <c r="AZ174" s="38"/>
      <c r="BA174" s="38"/>
      <c r="BB174" s="38"/>
      <c r="BC174" s="38"/>
      <c r="BD174" s="38"/>
      <c r="BE174" s="38"/>
      <c r="BF174" s="38"/>
      <c r="BG174" s="38"/>
      <c r="BH174" s="38"/>
      <c r="BI174" s="38"/>
      <c r="BJ174" s="38"/>
      <c r="BK174" s="38"/>
      <c r="BL174" s="38"/>
      <c r="BM174" s="38"/>
      <c r="BN174" s="38"/>
      <c r="BO174" s="38"/>
      <c r="BP174" s="38"/>
      <c r="BQ174" s="38"/>
      <c r="BR174" s="38"/>
      <c r="BS174" s="38"/>
      <c r="BT174" s="38"/>
      <c r="BU174" s="38"/>
      <c r="BV174" s="38"/>
      <c r="BW174" s="38"/>
      <c r="BX174" s="38"/>
      <c r="BY174" s="139">
        <f t="shared" si="55"/>
        <v>44794</v>
      </c>
      <c r="BZ174" s="148" t="s">
        <v>244</v>
      </c>
      <c r="CA174" s="38"/>
      <c r="CB174" s="38"/>
      <c r="CC174" s="39"/>
      <c r="CD174" s="40"/>
      <c r="CE174" s="40"/>
      <c r="CF174" s="38"/>
      <c r="CG174" s="38"/>
      <c r="CH174" s="38"/>
      <c r="CI174" s="38"/>
      <c r="CJ174" s="38"/>
      <c r="CK174" s="38"/>
      <c r="CL174" s="38"/>
      <c r="CM174" s="38"/>
      <c r="CN174" s="38"/>
      <c r="CO174" s="38"/>
      <c r="CP174" s="38"/>
      <c r="CQ174" s="38"/>
      <c r="CR174" s="38"/>
      <c r="CS174" s="38"/>
      <c r="CT174" s="38"/>
      <c r="CU174" s="140">
        <f t="shared" si="56"/>
        <v>44794</v>
      </c>
      <c r="CV174" s="117"/>
    </row>
    <row r="175" spans="41:100" x14ac:dyDescent="0.25">
      <c r="AO175" s="38"/>
      <c r="AP175" s="38"/>
      <c r="AQ175" s="38"/>
      <c r="AR175" s="38"/>
      <c r="AS175" s="38"/>
      <c r="AT175" s="38"/>
      <c r="AU175" s="38"/>
      <c r="AV175" s="38"/>
      <c r="AW175" s="38"/>
      <c r="AX175" s="38"/>
      <c r="AY175" s="38"/>
      <c r="AZ175" s="38"/>
      <c r="BA175" s="38"/>
      <c r="BB175" s="38"/>
      <c r="BC175" s="38"/>
      <c r="BD175" s="38"/>
      <c r="BE175" s="38"/>
      <c r="BF175" s="38"/>
      <c r="BG175" s="38"/>
      <c r="BH175" s="38"/>
      <c r="BI175" s="38"/>
      <c r="BJ175" s="38"/>
      <c r="BK175" s="38"/>
      <c r="BL175" s="38"/>
      <c r="BM175" s="38"/>
      <c r="BN175" s="38"/>
      <c r="BO175" s="38"/>
      <c r="BP175" s="38"/>
      <c r="BQ175" s="38"/>
      <c r="BR175" s="38"/>
      <c r="BS175" s="38"/>
      <c r="BT175" s="38"/>
      <c r="BU175" s="38"/>
      <c r="BV175" s="38"/>
      <c r="BW175" s="38"/>
      <c r="BX175" s="38"/>
      <c r="BY175" s="139">
        <f t="shared" si="55"/>
        <v>44795</v>
      </c>
      <c r="BZ175" s="148" t="s">
        <v>245</v>
      </c>
      <c r="CA175" s="38"/>
      <c r="CB175" s="38"/>
      <c r="CC175" s="39"/>
      <c r="CD175" s="40"/>
      <c r="CE175" s="40"/>
      <c r="CF175" s="38"/>
      <c r="CG175" s="38"/>
      <c r="CH175" s="38"/>
      <c r="CI175" s="38"/>
      <c r="CJ175" s="38"/>
      <c r="CK175" s="38"/>
      <c r="CL175" s="38"/>
      <c r="CM175" s="38"/>
      <c r="CN175" s="38"/>
      <c r="CO175" s="38"/>
      <c r="CP175" s="38"/>
      <c r="CQ175" s="38"/>
      <c r="CR175" s="38"/>
      <c r="CS175" s="38"/>
      <c r="CT175" s="38"/>
      <c r="CU175" s="140">
        <f t="shared" si="56"/>
        <v>44795</v>
      </c>
      <c r="CV175" s="117"/>
    </row>
    <row r="176" spans="41:100" x14ac:dyDescent="0.25">
      <c r="AO176" s="38"/>
      <c r="AP176" s="38"/>
      <c r="AQ176" s="38"/>
      <c r="AR176" s="38"/>
      <c r="AS176" s="38"/>
      <c r="AT176" s="38"/>
      <c r="AU176" s="38"/>
      <c r="AV176" s="38"/>
      <c r="AW176" s="38"/>
      <c r="AX176" s="38"/>
      <c r="AY176" s="38"/>
      <c r="AZ176" s="38"/>
      <c r="BA176" s="38"/>
      <c r="BB176" s="38"/>
      <c r="BC176" s="38"/>
      <c r="BD176" s="38"/>
      <c r="BE176" s="38"/>
      <c r="BF176" s="38"/>
      <c r="BG176" s="38"/>
      <c r="BH176" s="38"/>
      <c r="BI176" s="38"/>
      <c r="BJ176" s="38"/>
      <c r="BK176" s="38"/>
      <c r="BL176" s="38"/>
      <c r="BM176" s="38"/>
      <c r="BN176" s="38"/>
      <c r="BO176" s="38"/>
      <c r="BP176" s="38"/>
      <c r="BQ176" s="38"/>
      <c r="BR176" s="38"/>
      <c r="BS176" s="38"/>
      <c r="BT176" s="38"/>
      <c r="BU176" s="38"/>
      <c r="BV176" s="38"/>
      <c r="BW176" s="38"/>
      <c r="BX176" s="38"/>
      <c r="BY176" s="139">
        <f t="shared" si="55"/>
        <v>44796</v>
      </c>
      <c r="BZ176" s="148" t="s">
        <v>246</v>
      </c>
      <c r="CA176" s="38"/>
      <c r="CB176" s="38"/>
      <c r="CC176" s="39"/>
      <c r="CD176" s="40"/>
      <c r="CE176" s="40"/>
      <c r="CF176" s="38"/>
      <c r="CG176" s="38"/>
      <c r="CH176" s="38"/>
      <c r="CI176" s="38"/>
      <c r="CJ176" s="38"/>
      <c r="CK176" s="38"/>
      <c r="CL176" s="38"/>
      <c r="CM176" s="38"/>
      <c r="CN176" s="38"/>
      <c r="CO176" s="38"/>
      <c r="CP176" s="38"/>
      <c r="CQ176" s="38"/>
      <c r="CR176" s="38"/>
      <c r="CS176" s="38"/>
      <c r="CT176" s="38"/>
      <c r="CU176" s="140">
        <f t="shared" si="56"/>
        <v>44796</v>
      </c>
      <c r="CV176" s="117"/>
    </row>
    <row r="177" spans="41:100" x14ac:dyDescent="0.25">
      <c r="AO177" s="38"/>
      <c r="AP177" s="38"/>
      <c r="AQ177" s="38"/>
      <c r="AR177" s="38"/>
      <c r="AS177" s="38"/>
      <c r="AT177" s="38"/>
      <c r="AU177" s="38"/>
      <c r="AV177" s="38"/>
      <c r="AW177" s="38"/>
      <c r="AX177" s="38"/>
      <c r="AY177" s="38"/>
      <c r="AZ177" s="38"/>
      <c r="BA177" s="38"/>
      <c r="BB177" s="38"/>
      <c r="BC177" s="38"/>
      <c r="BD177" s="38"/>
      <c r="BE177" s="38"/>
      <c r="BF177" s="38"/>
      <c r="BG177" s="38"/>
      <c r="BH177" s="38"/>
      <c r="BI177" s="38"/>
      <c r="BJ177" s="38"/>
      <c r="BK177" s="38"/>
      <c r="BL177" s="38"/>
      <c r="BM177" s="38"/>
      <c r="BN177" s="38"/>
      <c r="BO177" s="38"/>
      <c r="BP177" s="38"/>
      <c r="BQ177" s="38"/>
      <c r="BR177" s="38"/>
      <c r="BS177" s="38"/>
      <c r="BT177" s="38"/>
      <c r="BU177" s="38"/>
      <c r="BV177" s="38"/>
      <c r="BW177" s="38"/>
      <c r="BX177" s="38"/>
      <c r="BY177" s="139">
        <f t="shared" si="55"/>
        <v>44797</v>
      </c>
      <c r="BZ177" s="148" t="s">
        <v>247</v>
      </c>
      <c r="CA177" s="38"/>
      <c r="CB177" s="38"/>
      <c r="CC177" s="39"/>
      <c r="CD177" s="40"/>
      <c r="CE177" s="40"/>
      <c r="CF177" s="38"/>
      <c r="CG177" s="38"/>
      <c r="CH177" s="38"/>
      <c r="CI177" s="38"/>
      <c r="CJ177" s="38"/>
      <c r="CK177" s="38"/>
      <c r="CL177" s="38"/>
      <c r="CM177" s="38"/>
      <c r="CN177" s="38"/>
      <c r="CO177" s="38"/>
      <c r="CP177" s="38"/>
      <c r="CQ177" s="38"/>
      <c r="CR177" s="38"/>
      <c r="CS177" s="38"/>
      <c r="CT177" s="38"/>
      <c r="CU177" s="140">
        <f t="shared" si="56"/>
        <v>44797</v>
      </c>
      <c r="CV177" s="117"/>
    </row>
    <row r="178" spans="41:100" x14ac:dyDescent="0.25">
      <c r="AO178" s="38"/>
      <c r="AP178" s="38"/>
      <c r="AQ178" s="38"/>
      <c r="AR178" s="38"/>
      <c r="AS178" s="38"/>
      <c r="AT178" s="38"/>
      <c r="AU178" s="38"/>
      <c r="AV178" s="38"/>
      <c r="AW178" s="38"/>
      <c r="AX178" s="38"/>
      <c r="AY178" s="38"/>
      <c r="AZ178" s="38"/>
      <c r="BA178" s="38"/>
      <c r="BB178" s="38"/>
      <c r="BC178" s="38"/>
      <c r="BD178" s="38"/>
      <c r="BE178" s="38"/>
      <c r="BF178" s="38"/>
      <c r="BG178" s="38"/>
      <c r="BH178" s="38"/>
      <c r="BI178" s="38"/>
      <c r="BJ178" s="38"/>
      <c r="BK178" s="38"/>
      <c r="BL178" s="38"/>
      <c r="BM178" s="38"/>
      <c r="BN178" s="38"/>
      <c r="BO178" s="38"/>
      <c r="BP178" s="38"/>
      <c r="BQ178" s="38"/>
      <c r="BR178" s="38"/>
      <c r="BS178" s="38"/>
      <c r="BT178" s="38"/>
      <c r="BU178" s="38"/>
      <c r="BV178" s="38"/>
      <c r="BW178" s="38"/>
      <c r="BX178" s="38"/>
      <c r="BY178" s="139">
        <f t="shared" si="55"/>
        <v>44798</v>
      </c>
      <c r="BZ178" s="148" t="s">
        <v>248</v>
      </c>
      <c r="CA178" s="38"/>
      <c r="CB178" s="38"/>
      <c r="CC178" s="39"/>
      <c r="CD178" s="40"/>
      <c r="CE178" s="40"/>
      <c r="CF178" s="38"/>
      <c r="CG178" s="38"/>
      <c r="CH178" s="38"/>
      <c r="CI178" s="38"/>
      <c r="CJ178" s="38"/>
      <c r="CK178" s="38"/>
      <c r="CL178" s="38"/>
      <c r="CM178" s="38"/>
      <c r="CN178" s="38"/>
      <c r="CO178" s="38"/>
      <c r="CP178" s="38"/>
      <c r="CQ178" s="38"/>
      <c r="CR178" s="38"/>
      <c r="CS178" s="38"/>
      <c r="CT178" s="38"/>
      <c r="CU178" s="140">
        <f t="shared" si="56"/>
        <v>44798</v>
      </c>
      <c r="CV178" s="117"/>
    </row>
    <row r="179" spans="41:100" x14ac:dyDescent="0.25">
      <c r="AO179" s="38"/>
      <c r="AP179" s="38"/>
      <c r="AQ179" s="38"/>
      <c r="AR179" s="38"/>
      <c r="AS179" s="38"/>
      <c r="AT179" s="38"/>
      <c r="AU179" s="38"/>
      <c r="AV179" s="38"/>
      <c r="AW179" s="38"/>
      <c r="AX179" s="38"/>
      <c r="AY179" s="38"/>
      <c r="AZ179" s="38"/>
      <c r="BA179" s="38"/>
      <c r="BB179" s="38"/>
      <c r="BC179" s="38"/>
      <c r="BD179" s="38"/>
      <c r="BE179" s="38"/>
      <c r="BF179" s="38"/>
      <c r="BG179" s="38"/>
      <c r="BH179" s="38"/>
      <c r="BI179" s="38"/>
      <c r="BJ179" s="38"/>
      <c r="BK179" s="38"/>
      <c r="BL179" s="38"/>
      <c r="BM179" s="38"/>
      <c r="BN179" s="38"/>
      <c r="BO179" s="38"/>
      <c r="BP179" s="38"/>
      <c r="BQ179" s="38"/>
      <c r="BR179" s="38"/>
      <c r="BS179" s="38"/>
      <c r="BT179" s="38"/>
      <c r="BU179" s="38"/>
      <c r="BV179" s="38"/>
      <c r="BW179" s="38"/>
      <c r="BX179" s="38"/>
      <c r="BY179" s="139">
        <f t="shared" si="55"/>
        <v>44799</v>
      </c>
      <c r="BZ179" s="148" t="s">
        <v>249</v>
      </c>
      <c r="CA179" s="38"/>
      <c r="CB179" s="38"/>
      <c r="CC179" s="39"/>
      <c r="CD179" s="40"/>
      <c r="CE179" s="40"/>
      <c r="CF179" s="38"/>
      <c r="CG179" s="38"/>
      <c r="CH179" s="38"/>
      <c r="CI179" s="38"/>
      <c r="CJ179" s="38"/>
      <c r="CK179" s="38"/>
      <c r="CL179" s="38"/>
      <c r="CM179" s="38"/>
      <c r="CN179" s="38"/>
      <c r="CO179" s="38"/>
      <c r="CP179" s="38"/>
      <c r="CQ179" s="38"/>
      <c r="CR179" s="38"/>
      <c r="CS179" s="38"/>
      <c r="CT179" s="38"/>
      <c r="CU179" s="140">
        <f t="shared" si="56"/>
        <v>44799</v>
      </c>
      <c r="CV179" s="117"/>
    </row>
    <row r="180" spans="41:100" x14ac:dyDescent="0.25">
      <c r="AO180" s="38"/>
      <c r="AP180" s="38"/>
      <c r="AQ180" s="38"/>
      <c r="AR180" s="38"/>
      <c r="AS180" s="38"/>
      <c r="AT180" s="38"/>
      <c r="AU180" s="38"/>
      <c r="AV180" s="38"/>
      <c r="AW180" s="38"/>
      <c r="AX180" s="38"/>
      <c r="AY180" s="38"/>
      <c r="AZ180" s="38"/>
      <c r="BA180" s="38"/>
      <c r="BB180" s="38"/>
      <c r="BC180" s="38"/>
      <c r="BD180" s="38"/>
      <c r="BE180" s="38"/>
      <c r="BF180" s="38"/>
      <c r="BG180" s="38"/>
      <c r="BH180" s="38"/>
      <c r="BI180" s="38"/>
      <c r="BJ180" s="38"/>
      <c r="BK180" s="38"/>
      <c r="BL180" s="38"/>
      <c r="BM180" s="38"/>
      <c r="BN180" s="38"/>
      <c r="BO180" s="38"/>
      <c r="BP180" s="38"/>
      <c r="BQ180" s="38"/>
      <c r="BR180" s="38"/>
      <c r="BS180" s="38"/>
      <c r="BT180" s="38"/>
      <c r="BU180" s="38"/>
      <c r="BV180" s="38"/>
      <c r="BW180" s="38"/>
      <c r="BX180" s="38"/>
      <c r="BY180" s="139">
        <f t="shared" si="55"/>
        <v>44800</v>
      </c>
      <c r="BZ180" s="148" t="s">
        <v>250</v>
      </c>
      <c r="CA180" s="38"/>
      <c r="CB180" s="38"/>
      <c r="CC180" s="39"/>
      <c r="CD180" s="40"/>
      <c r="CE180" s="40"/>
      <c r="CF180" s="38"/>
      <c r="CG180" s="38"/>
      <c r="CH180" s="38"/>
      <c r="CI180" s="38"/>
      <c r="CJ180" s="38"/>
      <c r="CK180" s="38"/>
      <c r="CL180" s="38"/>
      <c r="CM180" s="38"/>
      <c r="CN180" s="38"/>
      <c r="CO180" s="38"/>
      <c r="CP180" s="38"/>
      <c r="CQ180" s="38"/>
      <c r="CR180" s="38"/>
      <c r="CS180" s="38"/>
      <c r="CT180" s="38"/>
      <c r="CU180" s="140">
        <f t="shared" si="56"/>
        <v>44800</v>
      </c>
      <c r="CV180" s="117"/>
    </row>
    <row r="181" spans="41:100" x14ac:dyDescent="0.25">
      <c r="AO181" s="38"/>
      <c r="AP181" s="38"/>
      <c r="AQ181" s="38"/>
      <c r="AR181" s="38"/>
      <c r="AS181" s="38"/>
      <c r="AT181" s="38"/>
      <c r="AU181" s="38"/>
      <c r="AV181" s="38"/>
      <c r="AW181" s="38"/>
      <c r="AX181" s="38"/>
      <c r="AY181" s="38"/>
      <c r="AZ181" s="38"/>
      <c r="BA181" s="38"/>
      <c r="BB181" s="38"/>
      <c r="BC181" s="38"/>
      <c r="BD181" s="38"/>
      <c r="BE181" s="38"/>
      <c r="BF181" s="38"/>
      <c r="BG181" s="38"/>
      <c r="BH181" s="38"/>
      <c r="BI181" s="38"/>
      <c r="BJ181" s="38"/>
      <c r="BK181" s="38"/>
      <c r="BL181" s="38"/>
      <c r="BM181" s="38"/>
      <c r="BN181" s="38"/>
      <c r="BO181" s="38"/>
      <c r="BP181" s="38"/>
      <c r="BQ181" s="38"/>
      <c r="BR181" s="38"/>
      <c r="BS181" s="38"/>
      <c r="BT181" s="38"/>
      <c r="BU181" s="38"/>
      <c r="BV181" s="38"/>
      <c r="BW181" s="38"/>
      <c r="BX181" s="38"/>
      <c r="BY181" s="139">
        <f t="shared" si="55"/>
        <v>44801</v>
      </c>
      <c r="BZ181" s="148" t="s">
        <v>161</v>
      </c>
      <c r="CA181" s="38"/>
      <c r="CB181" s="38"/>
      <c r="CC181" s="39"/>
      <c r="CD181" s="40"/>
      <c r="CE181" s="40"/>
      <c r="CF181" s="38"/>
      <c r="CG181" s="38"/>
      <c r="CH181" s="38"/>
      <c r="CI181" s="38"/>
      <c r="CJ181" s="38"/>
      <c r="CK181" s="38"/>
      <c r="CL181" s="38"/>
      <c r="CM181" s="38"/>
      <c r="CN181" s="38"/>
      <c r="CO181" s="38"/>
      <c r="CP181" s="38"/>
      <c r="CQ181" s="38"/>
      <c r="CR181" s="38"/>
      <c r="CS181" s="38"/>
      <c r="CT181" s="38"/>
      <c r="CU181" s="140">
        <f t="shared" si="56"/>
        <v>44801</v>
      </c>
      <c r="CV181" s="117"/>
    </row>
    <row r="182" spans="41:100" x14ac:dyDescent="0.25">
      <c r="AO182" s="38"/>
      <c r="AP182" s="38"/>
      <c r="AQ182" s="38"/>
      <c r="AR182" s="38"/>
      <c r="AS182" s="38"/>
      <c r="AT182" s="38"/>
      <c r="AU182" s="38"/>
      <c r="AV182" s="38"/>
      <c r="AW182" s="38"/>
      <c r="AX182" s="38"/>
      <c r="AY182" s="38"/>
      <c r="AZ182" s="38"/>
      <c r="BA182" s="38"/>
      <c r="BB182" s="38"/>
      <c r="BC182" s="38"/>
      <c r="BD182" s="38"/>
      <c r="BE182" s="38"/>
      <c r="BF182" s="38"/>
      <c r="BG182" s="38"/>
      <c r="BH182" s="38"/>
      <c r="BI182" s="38"/>
      <c r="BJ182" s="38"/>
      <c r="BK182" s="38"/>
      <c r="BL182" s="38"/>
      <c r="BM182" s="38"/>
      <c r="BN182" s="38"/>
      <c r="BO182" s="38"/>
      <c r="BP182" s="38"/>
      <c r="BQ182" s="38"/>
      <c r="BR182" s="38"/>
      <c r="BS182" s="38"/>
      <c r="BT182" s="38"/>
      <c r="BU182" s="38"/>
      <c r="BV182" s="38"/>
      <c r="BW182" s="38"/>
      <c r="BX182" s="38"/>
      <c r="BY182" s="139">
        <f t="shared" si="55"/>
        <v>44802</v>
      </c>
      <c r="BZ182" s="148" t="s">
        <v>251</v>
      </c>
      <c r="CA182" s="38"/>
      <c r="CB182" s="38"/>
      <c r="CC182" s="39"/>
      <c r="CD182" s="40"/>
      <c r="CE182" s="40"/>
      <c r="CF182" s="38"/>
      <c r="CG182" s="38"/>
      <c r="CH182" s="38"/>
      <c r="CI182" s="38"/>
      <c r="CJ182" s="38"/>
      <c r="CK182" s="38"/>
      <c r="CL182" s="38"/>
      <c r="CM182" s="38"/>
      <c r="CN182" s="38"/>
      <c r="CO182" s="38"/>
      <c r="CP182" s="38"/>
      <c r="CQ182" s="38"/>
      <c r="CR182" s="38"/>
      <c r="CS182" s="38"/>
      <c r="CT182" s="38"/>
      <c r="CU182" s="140">
        <f t="shared" si="56"/>
        <v>44802</v>
      </c>
      <c r="CV182" s="117"/>
    </row>
    <row r="183" spans="41:100" x14ac:dyDescent="0.25">
      <c r="AO183" s="38"/>
      <c r="AP183" s="38"/>
      <c r="AQ183" s="38"/>
      <c r="AR183" s="38"/>
      <c r="AS183" s="38"/>
      <c r="AT183" s="38"/>
      <c r="AU183" s="38"/>
      <c r="AV183" s="38"/>
      <c r="AW183" s="38"/>
      <c r="AX183" s="38"/>
      <c r="AY183" s="38"/>
      <c r="AZ183" s="38"/>
      <c r="BA183" s="38"/>
      <c r="BB183" s="38"/>
      <c r="BC183" s="38"/>
      <c r="BD183" s="38"/>
      <c r="BE183" s="38"/>
      <c r="BF183" s="38"/>
      <c r="BG183" s="38"/>
      <c r="BH183" s="38"/>
      <c r="BI183" s="38"/>
      <c r="BJ183" s="38"/>
      <c r="BK183" s="38"/>
      <c r="BL183" s="38"/>
      <c r="BM183" s="38"/>
      <c r="BN183" s="38"/>
      <c r="BO183" s="38"/>
      <c r="BP183" s="38"/>
      <c r="BQ183" s="38"/>
      <c r="BR183" s="38"/>
      <c r="BS183" s="38"/>
      <c r="BT183" s="38"/>
      <c r="BU183" s="38"/>
      <c r="BV183" s="38"/>
      <c r="BW183" s="38"/>
      <c r="BX183" s="38"/>
      <c r="BY183" s="139">
        <f t="shared" si="55"/>
        <v>44803</v>
      </c>
      <c r="BZ183" s="148" t="s">
        <v>252</v>
      </c>
      <c r="CA183" s="38"/>
      <c r="CB183" s="38"/>
      <c r="CC183" s="39"/>
      <c r="CD183" s="40"/>
      <c r="CE183" s="40"/>
      <c r="CF183" s="38"/>
      <c r="CG183" s="38"/>
      <c r="CH183" s="38"/>
      <c r="CI183" s="38"/>
      <c r="CJ183" s="38"/>
      <c r="CK183" s="38"/>
      <c r="CL183" s="38"/>
      <c r="CM183" s="38"/>
      <c r="CN183" s="38"/>
      <c r="CO183" s="38"/>
      <c r="CP183" s="38"/>
      <c r="CQ183" s="38"/>
      <c r="CR183" s="38"/>
      <c r="CS183" s="38"/>
      <c r="CT183" s="38"/>
      <c r="CU183" s="140">
        <f t="shared" si="56"/>
        <v>44803</v>
      </c>
      <c r="CV183" s="117"/>
    </row>
    <row r="184" spans="41:100" x14ac:dyDescent="0.25">
      <c r="AO184" s="38"/>
      <c r="AP184" s="38"/>
      <c r="AQ184" s="38"/>
      <c r="AR184" s="38"/>
      <c r="AS184" s="38"/>
      <c r="AT184" s="38"/>
      <c r="AU184" s="38"/>
      <c r="AV184" s="38"/>
      <c r="AW184" s="38"/>
      <c r="AX184" s="38"/>
      <c r="AY184" s="38"/>
      <c r="AZ184" s="38"/>
      <c r="BA184" s="38"/>
      <c r="BB184" s="38"/>
      <c r="BC184" s="38"/>
      <c r="BD184" s="38"/>
      <c r="BE184" s="38"/>
      <c r="BF184" s="38"/>
      <c r="BG184" s="38"/>
      <c r="BH184" s="38"/>
      <c r="BI184" s="38"/>
      <c r="BJ184" s="38"/>
      <c r="BK184" s="38"/>
      <c r="BL184" s="38"/>
      <c r="BM184" s="38"/>
      <c r="BN184" s="38"/>
      <c r="BO184" s="38"/>
      <c r="BP184" s="38"/>
      <c r="BQ184" s="38"/>
      <c r="BR184" s="38"/>
      <c r="BS184" s="38"/>
      <c r="BT184" s="38"/>
      <c r="BU184" s="38"/>
      <c r="BV184" s="38"/>
      <c r="BW184" s="38"/>
      <c r="BX184" s="38"/>
      <c r="BY184" s="139">
        <f t="shared" si="55"/>
        <v>44804</v>
      </c>
      <c r="BZ184" s="148" t="s">
        <v>253</v>
      </c>
      <c r="CA184" s="38"/>
      <c r="CB184" s="38"/>
      <c r="CC184" s="39"/>
      <c r="CD184" s="40"/>
      <c r="CE184" s="40"/>
      <c r="CF184" s="38"/>
      <c r="CG184" s="38"/>
      <c r="CH184" s="38"/>
      <c r="CI184" s="38"/>
      <c r="CJ184" s="38"/>
      <c r="CK184" s="38"/>
      <c r="CL184" s="38"/>
      <c r="CM184" s="38"/>
      <c r="CN184" s="38"/>
      <c r="CO184" s="38"/>
      <c r="CP184" s="38"/>
      <c r="CQ184" s="38"/>
      <c r="CR184" s="38"/>
      <c r="CS184" s="38"/>
      <c r="CT184" s="38"/>
      <c r="CU184" s="140">
        <f t="shared" si="56"/>
        <v>44804</v>
      </c>
      <c r="CV184" s="117"/>
    </row>
    <row r="185" spans="41:100" x14ac:dyDescent="0.25">
      <c r="AO185" s="38"/>
      <c r="AP185" s="38"/>
      <c r="AQ185" s="38"/>
      <c r="AR185" s="38"/>
      <c r="AS185" s="38"/>
      <c r="AT185" s="38"/>
      <c r="AU185" s="38"/>
      <c r="AV185" s="38"/>
      <c r="AW185" s="38"/>
      <c r="AX185" s="38"/>
      <c r="AY185" s="38"/>
      <c r="AZ185" s="38"/>
      <c r="BA185" s="38"/>
      <c r="BB185" s="38"/>
      <c r="BC185" s="38"/>
      <c r="BD185" s="38"/>
      <c r="BE185" s="38"/>
      <c r="BF185" s="38"/>
      <c r="BG185" s="38"/>
      <c r="BH185" s="38"/>
      <c r="BI185" s="38"/>
      <c r="BJ185" s="38"/>
      <c r="BK185" s="38"/>
      <c r="BL185" s="38"/>
      <c r="BM185" s="38"/>
      <c r="BN185" s="38"/>
      <c r="BO185" s="38"/>
      <c r="BP185" s="38"/>
      <c r="BQ185" s="38"/>
      <c r="BR185" s="38"/>
      <c r="BS185" s="38"/>
      <c r="BT185" s="38"/>
      <c r="BU185" s="38"/>
      <c r="BV185" s="38"/>
      <c r="BW185" s="38"/>
      <c r="BX185" s="38"/>
      <c r="BY185" s="139">
        <f t="shared" si="55"/>
        <v>44805</v>
      </c>
      <c r="BZ185" s="149" t="s">
        <v>254</v>
      </c>
      <c r="CA185" s="38"/>
      <c r="CB185" s="38"/>
      <c r="CC185" s="39"/>
      <c r="CD185" s="40"/>
      <c r="CE185" s="40"/>
      <c r="CF185" s="38"/>
      <c r="CG185" s="38"/>
      <c r="CH185" s="38"/>
      <c r="CI185" s="38"/>
      <c r="CJ185" s="38"/>
      <c r="CK185" s="38"/>
      <c r="CL185" s="38"/>
      <c r="CM185" s="38"/>
      <c r="CN185" s="38"/>
      <c r="CO185" s="38"/>
      <c r="CP185" s="38"/>
      <c r="CQ185" s="38"/>
      <c r="CR185" s="38"/>
      <c r="CS185" s="38"/>
      <c r="CT185" s="38"/>
      <c r="CU185" s="140">
        <f t="shared" si="56"/>
        <v>44805</v>
      </c>
      <c r="CV185" s="117"/>
    </row>
    <row r="186" spans="41:100" x14ac:dyDescent="0.25">
      <c r="AO186" s="38"/>
      <c r="AP186" s="38"/>
      <c r="AQ186" s="38"/>
      <c r="AR186" s="38"/>
      <c r="AS186" s="38"/>
      <c r="AT186" s="38"/>
      <c r="AU186" s="38"/>
      <c r="AV186" s="38"/>
      <c r="AW186" s="38"/>
      <c r="AX186" s="38"/>
      <c r="AY186" s="38"/>
      <c r="AZ186" s="38"/>
      <c r="BA186" s="38"/>
      <c r="BB186" s="38"/>
      <c r="BC186" s="38"/>
      <c r="BD186" s="38"/>
      <c r="BE186" s="38"/>
      <c r="BF186" s="38"/>
      <c r="BG186" s="38"/>
      <c r="BH186" s="38"/>
      <c r="BI186" s="38"/>
      <c r="BJ186" s="38"/>
      <c r="BK186" s="38"/>
      <c r="BL186" s="38"/>
      <c r="BM186" s="38"/>
      <c r="BN186" s="38"/>
      <c r="BO186" s="38"/>
      <c r="BP186" s="38"/>
      <c r="BQ186" s="38"/>
      <c r="BR186" s="38"/>
      <c r="BS186" s="38"/>
      <c r="BT186" s="38"/>
      <c r="BU186" s="38"/>
      <c r="BV186" s="38"/>
      <c r="BW186" s="38"/>
      <c r="BX186" s="38"/>
      <c r="BY186" s="139">
        <f t="shared" si="55"/>
        <v>44806</v>
      </c>
      <c r="BZ186" s="149" t="s">
        <v>255</v>
      </c>
      <c r="CA186" s="38"/>
      <c r="CB186" s="38"/>
      <c r="CC186" s="39"/>
      <c r="CD186" s="40"/>
      <c r="CE186" s="40"/>
      <c r="CF186" s="38"/>
      <c r="CG186" s="38"/>
      <c r="CH186" s="38"/>
      <c r="CI186" s="38"/>
      <c r="CJ186" s="38"/>
      <c r="CK186" s="38"/>
      <c r="CL186" s="38"/>
      <c r="CM186" s="38"/>
      <c r="CN186" s="38"/>
      <c r="CO186" s="38"/>
      <c r="CP186" s="38"/>
      <c r="CQ186" s="38"/>
      <c r="CR186" s="38"/>
      <c r="CS186" s="38"/>
      <c r="CT186" s="38"/>
      <c r="CU186" s="140">
        <f t="shared" si="56"/>
        <v>44806</v>
      </c>
      <c r="CV186" s="117"/>
    </row>
    <row r="187" spans="41:100" x14ac:dyDescent="0.25">
      <c r="AO187" s="38"/>
      <c r="AP187" s="38"/>
      <c r="AQ187" s="38"/>
      <c r="AR187" s="38"/>
      <c r="AS187" s="38"/>
      <c r="AT187" s="38"/>
      <c r="AU187" s="38"/>
      <c r="AV187" s="38"/>
      <c r="AW187" s="38"/>
      <c r="AX187" s="38"/>
      <c r="AY187" s="38"/>
      <c r="AZ187" s="38"/>
      <c r="BA187" s="38"/>
      <c r="BB187" s="38"/>
      <c r="BC187" s="38"/>
      <c r="BD187" s="38"/>
      <c r="BE187" s="38"/>
      <c r="BF187" s="38"/>
      <c r="BG187" s="38"/>
      <c r="BH187" s="38"/>
      <c r="BI187" s="38"/>
      <c r="BJ187" s="38"/>
      <c r="BK187" s="38"/>
      <c r="BL187" s="38"/>
      <c r="BM187" s="38"/>
      <c r="BN187" s="38"/>
      <c r="BO187" s="38"/>
      <c r="BP187" s="38"/>
      <c r="BQ187" s="38"/>
      <c r="BR187" s="38"/>
      <c r="BS187" s="38"/>
      <c r="BT187" s="38"/>
      <c r="BU187" s="38"/>
      <c r="BV187" s="38"/>
      <c r="BW187" s="38"/>
      <c r="BX187" s="38"/>
      <c r="BY187" s="139">
        <f t="shared" si="55"/>
        <v>44807</v>
      </c>
      <c r="BZ187" s="149" t="s">
        <v>256</v>
      </c>
      <c r="CA187" s="38"/>
      <c r="CB187" s="38"/>
      <c r="CC187" s="39"/>
      <c r="CD187" s="40"/>
      <c r="CE187" s="40"/>
      <c r="CF187" s="38"/>
      <c r="CG187" s="38"/>
      <c r="CH187" s="38"/>
      <c r="CI187" s="38"/>
      <c r="CJ187" s="38"/>
      <c r="CK187" s="38"/>
      <c r="CL187" s="38"/>
      <c r="CM187" s="38"/>
      <c r="CN187" s="38"/>
      <c r="CO187" s="38"/>
      <c r="CP187" s="38"/>
      <c r="CQ187" s="38"/>
      <c r="CR187" s="38"/>
      <c r="CS187" s="38"/>
      <c r="CT187" s="38"/>
      <c r="CU187" s="140">
        <f t="shared" si="56"/>
        <v>44807</v>
      </c>
      <c r="CV187" s="117"/>
    </row>
    <row r="188" spans="41:100" x14ac:dyDescent="0.25">
      <c r="AO188" s="38"/>
      <c r="AP188" s="38"/>
      <c r="AQ188" s="38"/>
      <c r="AR188" s="38"/>
      <c r="AS188" s="38"/>
      <c r="AT188" s="38"/>
      <c r="AU188" s="38"/>
      <c r="AV188" s="38"/>
      <c r="AW188" s="38"/>
      <c r="AX188" s="38"/>
      <c r="AY188" s="38"/>
      <c r="AZ188" s="38"/>
      <c r="BA188" s="38"/>
      <c r="BB188" s="38"/>
      <c r="BC188" s="38"/>
      <c r="BD188" s="38"/>
      <c r="BE188" s="38"/>
      <c r="BF188" s="38"/>
      <c r="BG188" s="38"/>
      <c r="BH188" s="38"/>
      <c r="BI188" s="38"/>
      <c r="BJ188" s="38"/>
      <c r="BK188" s="38"/>
      <c r="BL188" s="38"/>
      <c r="BM188" s="38"/>
      <c r="BN188" s="38"/>
      <c r="BO188" s="38"/>
      <c r="BP188" s="38"/>
      <c r="BQ188" s="38"/>
      <c r="BR188" s="38"/>
      <c r="BS188" s="38"/>
      <c r="BT188" s="38"/>
      <c r="BU188" s="38"/>
      <c r="BV188" s="38"/>
      <c r="BW188" s="38"/>
      <c r="BX188" s="38"/>
      <c r="BY188" s="139">
        <f t="shared" si="55"/>
        <v>44808</v>
      </c>
      <c r="BZ188" s="149" t="s">
        <v>257</v>
      </c>
      <c r="CA188" s="38"/>
      <c r="CB188" s="38"/>
      <c r="CC188" s="39"/>
      <c r="CD188" s="40"/>
      <c r="CE188" s="40"/>
      <c r="CF188" s="38"/>
      <c r="CG188" s="38"/>
      <c r="CH188" s="38"/>
      <c r="CI188" s="38"/>
      <c r="CJ188" s="38"/>
      <c r="CK188" s="38"/>
      <c r="CL188" s="38"/>
      <c r="CM188" s="38"/>
      <c r="CN188" s="38"/>
      <c r="CO188" s="38"/>
      <c r="CP188" s="38"/>
      <c r="CQ188" s="38"/>
      <c r="CR188" s="38"/>
      <c r="CS188" s="38"/>
      <c r="CT188" s="38"/>
      <c r="CU188" s="140">
        <f t="shared" si="56"/>
        <v>44808</v>
      </c>
      <c r="CV188" s="117"/>
    </row>
    <row r="189" spans="41:100" x14ac:dyDescent="0.25">
      <c r="AO189" s="38"/>
      <c r="AP189" s="38"/>
      <c r="AQ189" s="38"/>
      <c r="AR189" s="38"/>
      <c r="AS189" s="38"/>
      <c r="AT189" s="38"/>
      <c r="AU189" s="38"/>
      <c r="AV189" s="38"/>
      <c r="AW189" s="38"/>
      <c r="AX189" s="38"/>
      <c r="AY189" s="38"/>
      <c r="AZ189" s="38"/>
      <c r="BA189" s="38"/>
      <c r="BB189" s="38"/>
      <c r="BC189" s="38"/>
      <c r="BD189" s="38"/>
      <c r="BE189" s="38"/>
      <c r="BF189" s="38"/>
      <c r="BG189" s="38"/>
      <c r="BH189" s="38"/>
      <c r="BI189" s="38"/>
      <c r="BJ189" s="38"/>
      <c r="BK189" s="38"/>
      <c r="BL189" s="38"/>
      <c r="BM189" s="38"/>
      <c r="BN189" s="38"/>
      <c r="BO189" s="38"/>
      <c r="BP189" s="38"/>
      <c r="BQ189" s="38"/>
      <c r="BR189" s="38"/>
      <c r="BS189" s="38"/>
      <c r="BT189" s="38"/>
      <c r="BU189" s="38"/>
      <c r="BV189" s="38"/>
      <c r="BW189" s="38"/>
      <c r="BX189" s="38"/>
      <c r="BY189" s="139">
        <f t="shared" si="55"/>
        <v>44809</v>
      </c>
      <c r="BZ189" s="149" t="s">
        <v>258</v>
      </c>
      <c r="CA189" s="38"/>
      <c r="CB189" s="38"/>
      <c r="CC189" s="39"/>
      <c r="CD189" s="40"/>
      <c r="CE189" s="40"/>
      <c r="CF189" s="38"/>
      <c r="CG189" s="38"/>
      <c r="CH189" s="38"/>
      <c r="CI189" s="38"/>
      <c r="CJ189" s="38"/>
      <c r="CK189" s="38"/>
      <c r="CL189" s="38"/>
      <c r="CM189" s="38"/>
      <c r="CN189" s="38"/>
      <c r="CO189" s="38"/>
      <c r="CP189" s="38"/>
      <c r="CQ189" s="38"/>
      <c r="CR189" s="38"/>
      <c r="CS189" s="38"/>
      <c r="CT189" s="38"/>
      <c r="CU189" s="140">
        <f t="shared" si="56"/>
        <v>44809</v>
      </c>
      <c r="CV189" s="117"/>
    </row>
    <row r="190" spans="41:100" x14ac:dyDescent="0.25">
      <c r="AO190" s="38"/>
      <c r="AP190" s="38"/>
      <c r="AQ190" s="38"/>
      <c r="AR190" s="38"/>
      <c r="AS190" s="38"/>
      <c r="AT190" s="38"/>
      <c r="AU190" s="38"/>
      <c r="AV190" s="38"/>
      <c r="AW190" s="38"/>
      <c r="AX190" s="38"/>
      <c r="AY190" s="38"/>
      <c r="AZ190" s="38"/>
      <c r="BA190" s="38"/>
      <c r="BB190" s="38"/>
      <c r="BC190" s="38"/>
      <c r="BD190" s="38"/>
      <c r="BE190" s="38"/>
      <c r="BF190" s="38"/>
      <c r="BG190" s="38"/>
      <c r="BH190" s="38"/>
      <c r="BI190" s="38"/>
      <c r="BJ190" s="38"/>
      <c r="BK190" s="38"/>
      <c r="BL190" s="38"/>
      <c r="BM190" s="38"/>
      <c r="BN190" s="38"/>
      <c r="BO190" s="38"/>
      <c r="BP190" s="38"/>
      <c r="BQ190" s="38"/>
      <c r="BR190" s="38"/>
      <c r="BS190" s="38"/>
      <c r="BT190" s="38"/>
      <c r="BU190" s="38"/>
      <c r="BV190" s="38"/>
      <c r="BW190" s="38"/>
      <c r="BX190" s="38"/>
      <c r="BY190" s="139">
        <f t="shared" si="55"/>
        <v>44810</v>
      </c>
      <c r="BZ190" s="149" t="s">
        <v>259</v>
      </c>
      <c r="CA190" s="38"/>
      <c r="CB190" s="38"/>
      <c r="CC190" s="39"/>
      <c r="CD190" s="40"/>
      <c r="CE190" s="40"/>
      <c r="CF190" s="38"/>
      <c r="CG190" s="38"/>
      <c r="CH190" s="38"/>
      <c r="CI190" s="38"/>
      <c r="CJ190" s="38"/>
      <c r="CK190" s="38"/>
      <c r="CL190" s="38"/>
      <c r="CM190" s="38"/>
      <c r="CN190" s="38"/>
      <c r="CO190" s="38"/>
      <c r="CP190" s="38"/>
      <c r="CQ190" s="38"/>
      <c r="CR190" s="38"/>
      <c r="CS190" s="38"/>
      <c r="CT190" s="38"/>
      <c r="CU190" s="140">
        <f t="shared" si="56"/>
        <v>44810</v>
      </c>
      <c r="CV190" s="117"/>
    </row>
    <row r="191" spans="41:100" x14ac:dyDescent="0.25">
      <c r="AO191" s="38"/>
      <c r="AP191" s="38"/>
      <c r="AQ191" s="38"/>
      <c r="AR191" s="38"/>
      <c r="AS191" s="38"/>
      <c r="AT191" s="38"/>
      <c r="AU191" s="38"/>
      <c r="AV191" s="38"/>
      <c r="AW191" s="38"/>
      <c r="AX191" s="38"/>
      <c r="AY191" s="38"/>
      <c r="AZ191" s="38"/>
      <c r="BA191" s="38"/>
      <c r="BB191" s="38"/>
      <c r="BC191" s="38"/>
      <c r="BD191" s="38"/>
      <c r="BE191" s="38"/>
      <c r="BF191" s="38"/>
      <c r="BG191" s="38"/>
      <c r="BH191" s="38"/>
      <c r="BI191" s="38"/>
      <c r="BJ191" s="38"/>
      <c r="BK191" s="38"/>
      <c r="BL191" s="38"/>
      <c r="BM191" s="38"/>
      <c r="BN191" s="38"/>
      <c r="BO191" s="38"/>
      <c r="BP191" s="38"/>
      <c r="BQ191" s="38"/>
      <c r="BR191" s="38"/>
      <c r="BS191" s="38"/>
      <c r="BT191" s="38"/>
      <c r="BU191" s="38"/>
      <c r="BV191" s="38"/>
      <c r="BW191" s="38"/>
      <c r="BX191" s="38"/>
      <c r="BY191" s="139">
        <f t="shared" si="55"/>
        <v>44811</v>
      </c>
      <c r="BZ191" s="149" t="s">
        <v>260</v>
      </c>
      <c r="CA191" s="38"/>
      <c r="CB191" s="38"/>
      <c r="CC191" s="39"/>
      <c r="CD191" s="40"/>
      <c r="CE191" s="40"/>
      <c r="CF191" s="38"/>
      <c r="CG191" s="38"/>
      <c r="CH191" s="38"/>
      <c r="CI191" s="38"/>
      <c r="CJ191" s="38"/>
      <c r="CK191" s="38"/>
      <c r="CL191" s="38"/>
      <c r="CM191" s="38"/>
      <c r="CN191" s="38"/>
      <c r="CO191" s="38"/>
      <c r="CP191" s="38"/>
      <c r="CQ191" s="38"/>
      <c r="CR191" s="38"/>
      <c r="CS191" s="38"/>
      <c r="CT191" s="38"/>
      <c r="CU191" s="140">
        <f t="shared" si="56"/>
        <v>44811</v>
      </c>
      <c r="CV191" s="117"/>
    </row>
    <row r="192" spans="41:100" x14ac:dyDescent="0.25">
      <c r="AO192" s="38"/>
      <c r="AP192" s="38"/>
      <c r="AQ192" s="38"/>
      <c r="AR192" s="38"/>
      <c r="AS192" s="38"/>
      <c r="AT192" s="38"/>
      <c r="AU192" s="38"/>
      <c r="AV192" s="38"/>
      <c r="AW192" s="38"/>
      <c r="AX192" s="38"/>
      <c r="AY192" s="38"/>
      <c r="AZ192" s="38"/>
      <c r="BA192" s="38"/>
      <c r="BB192" s="38"/>
      <c r="BC192" s="38"/>
      <c r="BD192" s="38"/>
      <c r="BE192" s="38"/>
      <c r="BF192" s="38"/>
      <c r="BG192" s="38"/>
      <c r="BH192" s="38"/>
      <c r="BI192" s="38"/>
      <c r="BJ192" s="38"/>
      <c r="BK192" s="38"/>
      <c r="BL192" s="38"/>
      <c r="BM192" s="38"/>
      <c r="BN192" s="38"/>
      <c r="BO192" s="38"/>
      <c r="BP192" s="38"/>
      <c r="BQ192" s="38"/>
      <c r="BR192" s="38"/>
      <c r="BS192" s="38"/>
      <c r="BT192" s="38"/>
      <c r="BU192" s="38"/>
      <c r="BV192" s="38"/>
      <c r="BW192" s="38"/>
      <c r="BX192" s="38"/>
      <c r="BY192" s="139">
        <f t="shared" si="55"/>
        <v>44812</v>
      </c>
      <c r="BZ192" s="149" t="s">
        <v>261</v>
      </c>
      <c r="CA192" s="38"/>
      <c r="CB192" s="38"/>
      <c r="CC192" s="39"/>
      <c r="CD192" s="40"/>
      <c r="CE192" s="40"/>
      <c r="CF192" s="38"/>
      <c r="CG192" s="38"/>
      <c r="CH192" s="38"/>
      <c r="CI192" s="38"/>
      <c r="CJ192" s="38"/>
      <c r="CK192" s="38"/>
      <c r="CL192" s="38"/>
      <c r="CM192" s="38"/>
      <c r="CN192" s="38"/>
      <c r="CO192" s="38"/>
      <c r="CP192" s="38"/>
      <c r="CQ192" s="38"/>
      <c r="CR192" s="38"/>
      <c r="CS192" s="38"/>
      <c r="CT192" s="38"/>
      <c r="CU192" s="140">
        <f t="shared" si="56"/>
        <v>44812</v>
      </c>
      <c r="CV192" s="117"/>
    </row>
    <row r="193" spans="41:100" x14ac:dyDescent="0.25">
      <c r="AO193" s="38"/>
      <c r="AP193" s="38"/>
      <c r="AQ193" s="38"/>
      <c r="AR193" s="38"/>
      <c r="AS193" s="38"/>
      <c r="AT193" s="38"/>
      <c r="AU193" s="38"/>
      <c r="AV193" s="38"/>
      <c r="AW193" s="38"/>
      <c r="AX193" s="38"/>
      <c r="AY193" s="38"/>
      <c r="AZ193" s="38"/>
      <c r="BA193" s="38"/>
      <c r="BB193" s="38"/>
      <c r="BC193" s="38"/>
      <c r="BD193" s="38"/>
      <c r="BE193" s="38"/>
      <c r="BF193" s="38"/>
      <c r="BG193" s="38"/>
      <c r="BH193" s="38"/>
      <c r="BI193" s="38"/>
      <c r="BJ193" s="38"/>
      <c r="BK193" s="38"/>
      <c r="BL193" s="38"/>
      <c r="BM193" s="38"/>
      <c r="BN193" s="38"/>
      <c r="BO193" s="38"/>
      <c r="BP193" s="38"/>
      <c r="BQ193" s="38"/>
      <c r="BR193" s="38"/>
      <c r="BS193" s="38"/>
      <c r="BT193" s="38"/>
      <c r="BU193" s="38"/>
      <c r="BV193" s="38"/>
      <c r="BW193" s="38"/>
      <c r="BX193" s="38"/>
      <c r="BY193" s="139">
        <f t="shared" si="55"/>
        <v>44813</v>
      </c>
      <c r="BZ193" s="149" t="s">
        <v>262</v>
      </c>
      <c r="CA193" s="38"/>
      <c r="CB193" s="38"/>
      <c r="CC193" s="39"/>
      <c r="CD193" s="40"/>
      <c r="CE193" s="40"/>
      <c r="CF193" s="38"/>
      <c r="CG193" s="38"/>
      <c r="CH193" s="38"/>
      <c r="CI193" s="38"/>
      <c r="CJ193" s="38"/>
      <c r="CK193" s="38"/>
      <c r="CL193" s="38"/>
      <c r="CM193" s="38"/>
      <c r="CN193" s="38"/>
      <c r="CO193" s="38"/>
      <c r="CP193" s="38"/>
      <c r="CQ193" s="38"/>
      <c r="CR193" s="38"/>
      <c r="CS193" s="38"/>
      <c r="CT193" s="38"/>
      <c r="CU193" s="140">
        <f t="shared" si="56"/>
        <v>44813</v>
      </c>
      <c r="CV193" s="117"/>
    </row>
    <row r="194" spans="41:100" x14ac:dyDescent="0.25">
      <c r="AO194" s="38"/>
      <c r="AP194" s="38"/>
      <c r="AQ194" s="38"/>
      <c r="AR194" s="38"/>
      <c r="AS194" s="38"/>
      <c r="AT194" s="38"/>
      <c r="AU194" s="38"/>
      <c r="AV194" s="38"/>
      <c r="AW194" s="38"/>
      <c r="AX194" s="38"/>
      <c r="AY194" s="38"/>
      <c r="AZ194" s="38"/>
      <c r="BA194" s="38"/>
      <c r="BB194" s="38"/>
      <c r="BC194" s="38"/>
      <c r="BD194" s="38"/>
      <c r="BE194" s="38"/>
      <c r="BF194" s="38"/>
      <c r="BG194" s="38"/>
      <c r="BH194" s="38"/>
      <c r="BI194" s="38"/>
      <c r="BJ194" s="38"/>
      <c r="BK194" s="38"/>
      <c r="BL194" s="38"/>
      <c r="BM194" s="38"/>
      <c r="BN194" s="38"/>
      <c r="BO194" s="38"/>
      <c r="BP194" s="38"/>
      <c r="BQ194" s="38"/>
      <c r="BR194" s="38"/>
      <c r="BS194" s="38"/>
      <c r="BT194" s="38"/>
      <c r="BU194" s="38"/>
      <c r="BV194" s="38"/>
      <c r="BW194" s="38"/>
      <c r="BX194" s="38"/>
      <c r="BY194" s="139">
        <f t="shared" si="55"/>
        <v>44814</v>
      </c>
      <c r="BZ194" s="149" t="s">
        <v>263</v>
      </c>
      <c r="CA194" s="38"/>
      <c r="CB194" s="38"/>
      <c r="CC194" s="39"/>
      <c r="CD194" s="40"/>
      <c r="CE194" s="40"/>
      <c r="CF194" s="38"/>
      <c r="CG194" s="38"/>
      <c r="CH194" s="38"/>
      <c r="CI194" s="38"/>
      <c r="CJ194" s="38"/>
      <c r="CK194" s="38"/>
      <c r="CL194" s="38"/>
      <c r="CM194" s="38"/>
      <c r="CN194" s="38"/>
      <c r="CO194" s="38"/>
      <c r="CP194" s="38"/>
      <c r="CQ194" s="38"/>
      <c r="CR194" s="38"/>
      <c r="CS194" s="38"/>
      <c r="CT194" s="38"/>
      <c r="CU194" s="140">
        <f t="shared" si="56"/>
        <v>44814</v>
      </c>
      <c r="CV194" s="117"/>
    </row>
    <row r="195" spans="41:100" x14ac:dyDescent="0.25">
      <c r="AO195" s="38"/>
      <c r="AP195" s="38"/>
      <c r="AQ195" s="38"/>
      <c r="AR195" s="38"/>
      <c r="AS195" s="38"/>
      <c r="AT195" s="38"/>
      <c r="AU195" s="38"/>
      <c r="AV195" s="38"/>
      <c r="AW195" s="38"/>
      <c r="AX195" s="38"/>
      <c r="AY195" s="38"/>
      <c r="AZ195" s="38"/>
      <c r="BA195" s="38"/>
      <c r="BB195" s="38"/>
      <c r="BC195" s="38"/>
      <c r="BD195" s="38"/>
      <c r="BE195" s="38"/>
      <c r="BF195" s="38"/>
      <c r="BG195" s="38"/>
      <c r="BH195" s="38"/>
      <c r="BI195" s="38"/>
      <c r="BJ195" s="38"/>
      <c r="BK195" s="38"/>
      <c r="BL195" s="38"/>
      <c r="BM195" s="38"/>
      <c r="BN195" s="38"/>
      <c r="BO195" s="38"/>
      <c r="BP195" s="38"/>
      <c r="BQ195" s="38"/>
      <c r="BR195" s="38"/>
      <c r="BS195" s="38"/>
      <c r="BT195" s="38"/>
      <c r="BU195" s="38"/>
      <c r="BV195" s="38"/>
      <c r="BW195" s="38"/>
      <c r="BX195" s="38"/>
      <c r="BY195" s="139">
        <f t="shared" ref="BY195:BY258" si="57">BY194+1</f>
        <v>44815</v>
      </c>
      <c r="BZ195" s="149" t="s">
        <v>264</v>
      </c>
      <c r="CA195" s="38"/>
      <c r="CB195" s="38"/>
      <c r="CC195" s="39"/>
      <c r="CD195" s="40"/>
      <c r="CE195" s="40"/>
      <c r="CF195" s="38"/>
      <c r="CG195" s="38"/>
      <c r="CH195" s="38"/>
      <c r="CI195" s="38"/>
      <c r="CJ195" s="38"/>
      <c r="CK195" s="38"/>
      <c r="CL195" s="38"/>
      <c r="CM195" s="38"/>
      <c r="CN195" s="38"/>
      <c r="CO195" s="38"/>
      <c r="CP195" s="38"/>
      <c r="CQ195" s="38"/>
      <c r="CR195" s="38"/>
      <c r="CS195" s="38"/>
      <c r="CT195" s="38"/>
      <c r="CU195" s="140">
        <f t="shared" ref="CU195:CU258" si="58">CU194+1</f>
        <v>44815</v>
      </c>
      <c r="CV195" s="117"/>
    </row>
    <row r="196" spans="41:100" x14ac:dyDescent="0.25">
      <c r="AO196" s="38"/>
      <c r="AP196" s="38"/>
      <c r="AQ196" s="38"/>
      <c r="AR196" s="38"/>
      <c r="AS196" s="38"/>
      <c r="AT196" s="38"/>
      <c r="AU196" s="38"/>
      <c r="AV196" s="38"/>
      <c r="AW196" s="38"/>
      <c r="AX196" s="38"/>
      <c r="AY196" s="38"/>
      <c r="AZ196" s="38"/>
      <c r="BA196" s="38"/>
      <c r="BB196" s="38"/>
      <c r="BC196" s="38"/>
      <c r="BD196" s="38"/>
      <c r="BE196" s="38"/>
      <c r="BF196" s="38"/>
      <c r="BG196" s="38"/>
      <c r="BH196" s="38"/>
      <c r="BI196" s="38"/>
      <c r="BJ196" s="38"/>
      <c r="BK196" s="38"/>
      <c r="BL196" s="38"/>
      <c r="BM196" s="38"/>
      <c r="BN196" s="38"/>
      <c r="BO196" s="38"/>
      <c r="BP196" s="38"/>
      <c r="BQ196" s="38"/>
      <c r="BR196" s="38"/>
      <c r="BS196" s="38"/>
      <c r="BT196" s="38"/>
      <c r="BU196" s="38"/>
      <c r="BV196" s="38"/>
      <c r="BW196" s="38"/>
      <c r="BX196" s="38"/>
      <c r="BY196" s="139">
        <f t="shared" si="57"/>
        <v>44816</v>
      </c>
      <c r="BZ196" s="149" t="s">
        <v>265</v>
      </c>
      <c r="CA196" s="38"/>
      <c r="CB196" s="38"/>
      <c r="CC196" s="39"/>
      <c r="CD196" s="40"/>
      <c r="CE196" s="40"/>
      <c r="CF196" s="38"/>
      <c r="CG196" s="38"/>
      <c r="CH196" s="38"/>
      <c r="CI196" s="38"/>
      <c r="CJ196" s="38"/>
      <c r="CK196" s="38"/>
      <c r="CL196" s="38"/>
      <c r="CM196" s="38"/>
      <c r="CN196" s="38"/>
      <c r="CO196" s="38"/>
      <c r="CP196" s="38"/>
      <c r="CQ196" s="38"/>
      <c r="CR196" s="38"/>
      <c r="CS196" s="38"/>
      <c r="CT196" s="38"/>
      <c r="CU196" s="140">
        <f t="shared" si="58"/>
        <v>44816</v>
      </c>
      <c r="CV196" s="117"/>
    </row>
    <row r="197" spans="41:100" x14ac:dyDescent="0.25">
      <c r="AO197" s="38"/>
      <c r="AP197" s="38"/>
      <c r="AQ197" s="38"/>
      <c r="AR197" s="38"/>
      <c r="AS197" s="38"/>
      <c r="AT197" s="38"/>
      <c r="AU197" s="38"/>
      <c r="AV197" s="38"/>
      <c r="AW197" s="38"/>
      <c r="AX197" s="38"/>
      <c r="AY197" s="38"/>
      <c r="AZ197" s="38"/>
      <c r="BA197" s="38"/>
      <c r="BB197" s="38"/>
      <c r="BC197" s="38"/>
      <c r="BD197" s="38"/>
      <c r="BE197" s="38"/>
      <c r="BF197" s="38"/>
      <c r="BG197" s="38"/>
      <c r="BH197" s="38"/>
      <c r="BI197" s="38"/>
      <c r="BJ197" s="38"/>
      <c r="BK197" s="38"/>
      <c r="BL197" s="38"/>
      <c r="BM197" s="38"/>
      <c r="BN197" s="38"/>
      <c r="BO197" s="38"/>
      <c r="BP197" s="38"/>
      <c r="BQ197" s="38"/>
      <c r="BR197" s="38"/>
      <c r="BS197" s="38"/>
      <c r="BT197" s="38"/>
      <c r="BU197" s="38"/>
      <c r="BV197" s="38"/>
      <c r="BW197" s="38"/>
      <c r="BX197" s="38"/>
      <c r="BY197" s="139">
        <f t="shared" si="57"/>
        <v>44817</v>
      </c>
      <c r="BZ197" s="149" t="s">
        <v>266</v>
      </c>
      <c r="CA197" s="38"/>
      <c r="CB197" s="38"/>
      <c r="CC197" s="39"/>
      <c r="CD197" s="40"/>
      <c r="CE197" s="40"/>
      <c r="CF197" s="38"/>
      <c r="CG197" s="38"/>
      <c r="CH197" s="38"/>
      <c r="CI197" s="38"/>
      <c r="CJ197" s="38"/>
      <c r="CK197" s="38"/>
      <c r="CL197" s="38"/>
      <c r="CM197" s="38"/>
      <c r="CN197" s="38"/>
      <c r="CO197" s="38"/>
      <c r="CP197" s="38"/>
      <c r="CQ197" s="38"/>
      <c r="CR197" s="38"/>
      <c r="CS197" s="38"/>
      <c r="CT197" s="38"/>
      <c r="CU197" s="140">
        <f t="shared" si="58"/>
        <v>44817</v>
      </c>
      <c r="CV197" s="117"/>
    </row>
    <row r="198" spans="41:100" ht="21" x14ac:dyDescent="0.25">
      <c r="AO198" s="38"/>
      <c r="AP198" s="38"/>
      <c r="AQ198" s="38"/>
      <c r="AR198" s="38"/>
      <c r="AS198" s="38"/>
      <c r="AT198" s="38"/>
      <c r="AU198" s="38"/>
      <c r="AV198" s="38"/>
      <c r="AW198" s="38"/>
      <c r="AX198" s="38"/>
      <c r="AY198" s="38"/>
      <c r="AZ198" s="38"/>
      <c r="BA198" s="38"/>
      <c r="BB198" s="38"/>
      <c r="BC198" s="38"/>
      <c r="BD198" s="38"/>
      <c r="BE198" s="38"/>
      <c r="BF198" s="38"/>
      <c r="BG198" s="38"/>
      <c r="BH198" s="38"/>
      <c r="BI198" s="38"/>
      <c r="BJ198" s="38"/>
      <c r="BK198" s="38"/>
      <c r="BL198" s="38"/>
      <c r="BM198" s="38"/>
      <c r="BN198" s="38"/>
      <c r="BO198" s="38"/>
      <c r="BP198" s="38"/>
      <c r="BQ198" s="38"/>
      <c r="BR198" s="38"/>
      <c r="BS198" s="38"/>
      <c r="BT198" s="38"/>
      <c r="BU198" s="38"/>
      <c r="BV198" s="38"/>
      <c r="BW198" s="38"/>
      <c r="BX198" s="38"/>
      <c r="BY198" s="139">
        <f t="shared" si="57"/>
        <v>44818</v>
      </c>
      <c r="BZ198" s="149" t="s">
        <v>267</v>
      </c>
      <c r="CA198" s="38"/>
      <c r="CB198" s="38"/>
      <c r="CC198" s="39"/>
      <c r="CD198" s="40"/>
      <c r="CE198" s="40"/>
      <c r="CF198" s="38"/>
      <c r="CG198" s="38"/>
      <c r="CH198" s="38"/>
      <c r="CI198" s="38"/>
      <c r="CJ198" s="38"/>
      <c r="CK198" s="38"/>
      <c r="CL198" s="38"/>
      <c r="CM198" s="38"/>
      <c r="CN198" s="38"/>
      <c r="CO198" s="38"/>
      <c r="CP198" s="38"/>
      <c r="CQ198" s="38"/>
      <c r="CR198" s="38"/>
      <c r="CS198" s="38"/>
      <c r="CT198" s="38"/>
      <c r="CU198" s="140">
        <f t="shared" si="58"/>
        <v>44818</v>
      </c>
      <c r="CV198" s="117"/>
    </row>
    <row r="199" spans="41:100" x14ac:dyDescent="0.25">
      <c r="AO199" s="38"/>
      <c r="AP199" s="38"/>
      <c r="AQ199" s="38"/>
      <c r="AR199" s="38"/>
      <c r="AS199" s="38"/>
      <c r="AT199" s="38"/>
      <c r="AU199" s="38"/>
      <c r="AV199" s="38"/>
      <c r="AW199" s="38"/>
      <c r="AX199" s="38"/>
      <c r="AY199" s="38"/>
      <c r="AZ199" s="38"/>
      <c r="BA199" s="38"/>
      <c r="BB199" s="38"/>
      <c r="BC199" s="38"/>
      <c r="BD199" s="38"/>
      <c r="BE199" s="38"/>
      <c r="BF199" s="38"/>
      <c r="BG199" s="38"/>
      <c r="BH199" s="38"/>
      <c r="BI199" s="38"/>
      <c r="BJ199" s="38"/>
      <c r="BK199" s="38"/>
      <c r="BL199" s="38"/>
      <c r="BM199" s="38"/>
      <c r="BN199" s="38"/>
      <c r="BO199" s="38"/>
      <c r="BP199" s="38"/>
      <c r="BQ199" s="38"/>
      <c r="BR199" s="38"/>
      <c r="BS199" s="38"/>
      <c r="BT199" s="38"/>
      <c r="BU199" s="38"/>
      <c r="BV199" s="38"/>
      <c r="BW199" s="38"/>
      <c r="BX199" s="38"/>
      <c r="BY199" s="139">
        <f t="shared" si="57"/>
        <v>44819</v>
      </c>
      <c r="BZ199" s="149" t="s">
        <v>268</v>
      </c>
      <c r="CA199" s="38"/>
      <c r="CB199" s="38"/>
      <c r="CC199" s="39"/>
      <c r="CD199" s="40"/>
      <c r="CE199" s="40"/>
      <c r="CF199" s="38"/>
      <c r="CG199" s="38"/>
      <c r="CH199" s="38"/>
      <c r="CI199" s="38"/>
      <c r="CJ199" s="38"/>
      <c r="CK199" s="38"/>
      <c r="CL199" s="38"/>
      <c r="CM199" s="38"/>
      <c r="CN199" s="38"/>
      <c r="CO199" s="38"/>
      <c r="CP199" s="38"/>
      <c r="CQ199" s="38"/>
      <c r="CR199" s="38"/>
      <c r="CS199" s="38"/>
      <c r="CT199" s="38"/>
      <c r="CU199" s="140">
        <f t="shared" si="58"/>
        <v>44819</v>
      </c>
      <c r="CV199" s="117"/>
    </row>
    <row r="200" spans="41:100" x14ac:dyDescent="0.25">
      <c r="AO200" s="38"/>
      <c r="AP200" s="38"/>
      <c r="AQ200" s="38"/>
      <c r="AR200" s="38"/>
      <c r="AS200" s="38"/>
      <c r="AT200" s="38"/>
      <c r="AU200" s="38"/>
      <c r="AV200" s="38"/>
      <c r="AW200" s="38"/>
      <c r="AX200" s="38"/>
      <c r="AY200" s="38"/>
      <c r="AZ200" s="38"/>
      <c r="BA200" s="38"/>
      <c r="BB200" s="38"/>
      <c r="BC200" s="38"/>
      <c r="BD200" s="38"/>
      <c r="BE200" s="38"/>
      <c r="BF200" s="38"/>
      <c r="BG200" s="38"/>
      <c r="BH200" s="38"/>
      <c r="BI200" s="38"/>
      <c r="BJ200" s="38"/>
      <c r="BK200" s="38"/>
      <c r="BL200" s="38"/>
      <c r="BM200" s="38"/>
      <c r="BN200" s="38"/>
      <c r="BO200" s="38"/>
      <c r="BP200" s="38"/>
      <c r="BQ200" s="38"/>
      <c r="BR200" s="38"/>
      <c r="BS200" s="38"/>
      <c r="BT200" s="38"/>
      <c r="BU200" s="38"/>
      <c r="BV200" s="38"/>
      <c r="BW200" s="38"/>
      <c r="BX200" s="38"/>
      <c r="BY200" s="139">
        <f t="shared" si="57"/>
        <v>44820</v>
      </c>
      <c r="BZ200" s="149" t="s">
        <v>269</v>
      </c>
      <c r="CA200" s="38"/>
      <c r="CB200" s="38"/>
      <c r="CC200" s="39"/>
      <c r="CD200" s="40"/>
      <c r="CE200" s="40"/>
      <c r="CF200" s="38"/>
      <c r="CG200" s="38"/>
      <c r="CH200" s="38"/>
      <c r="CI200" s="38"/>
      <c r="CJ200" s="38"/>
      <c r="CK200" s="38"/>
      <c r="CL200" s="38"/>
      <c r="CM200" s="38"/>
      <c r="CN200" s="38"/>
      <c r="CO200" s="38"/>
      <c r="CP200" s="38"/>
      <c r="CQ200" s="38"/>
      <c r="CR200" s="38"/>
      <c r="CS200" s="38"/>
      <c r="CT200" s="38"/>
      <c r="CU200" s="140">
        <f t="shared" si="58"/>
        <v>44820</v>
      </c>
      <c r="CV200" s="117"/>
    </row>
    <row r="201" spans="41:100" x14ac:dyDescent="0.25">
      <c r="AO201" s="38"/>
      <c r="AP201" s="38"/>
      <c r="AQ201" s="38"/>
      <c r="AR201" s="38"/>
      <c r="AS201" s="38"/>
      <c r="AT201" s="38"/>
      <c r="AU201" s="38"/>
      <c r="AV201" s="38"/>
      <c r="AW201" s="38"/>
      <c r="AX201" s="38"/>
      <c r="AY201" s="38"/>
      <c r="AZ201" s="38"/>
      <c r="BA201" s="38"/>
      <c r="BB201" s="38"/>
      <c r="BC201" s="38"/>
      <c r="BD201" s="38"/>
      <c r="BE201" s="38"/>
      <c r="BF201" s="38"/>
      <c r="BG201" s="38"/>
      <c r="BH201" s="38"/>
      <c r="BI201" s="38"/>
      <c r="BJ201" s="38"/>
      <c r="BK201" s="38"/>
      <c r="BL201" s="38"/>
      <c r="BM201" s="38"/>
      <c r="BN201" s="38"/>
      <c r="BO201" s="38"/>
      <c r="BP201" s="38"/>
      <c r="BQ201" s="38"/>
      <c r="BR201" s="38"/>
      <c r="BS201" s="38"/>
      <c r="BT201" s="38"/>
      <c r="BU201" s="38"/>
      <c r="BV201" s="38"/>
      <c r="BW201" s="38"/>
      <c r="BX201" s="38"/>
      <c r="BY201" s="139">
        <f t="shared" si="57"/>
        <v>44821</v>
      </c>
      <c r="BZ201" s="149" t="s">
        <v>270</v>
      </c>
      <c r="CA201" s="38"/>
      <c r="CB201" s="38"/>
      <c r="CC201" s="39"/>
      <c r="CD201" s="40"/>
      <c r="CE201" s="40"/>
      <c r="CF201" s="38"/>
      <c r="CG201" s="38"/>
      <c r="CH201" s="38"/>
      <c r="CI201" s="38"/>
      <c r="CJ201" s="38"/>
      <c r="CK201" s="38"/>
      <c r="CL201" s="38"/>
      <c r="CM201" s="38"/>
      <c r="CN201" s="38"/>
      <c r="CO201" s="38"/>
      <c r="CP201" s="38"/>
      <c r="CQ201" s="38"/>
      <c r="CR201" s="38"/>
      <c r="CS201" s="38"/>
      <c r="CT201" s="38"/>
      <c r="CU201" s="140">
        <f t="shared" si="58"/>
        <v>44821</v>
      </c>
      <c r="CV201" s="117"/>
    </row>
    <row r="202" spans="41:100" x14ac:dyDescent="0.25">
      <c r="AO202" s="38"/>
      <c r="AP202" s="38"/>
      <c r="AQ202" s="38"/>
      <c r="AR202" s="38"/>
      <c r="AS202" s="38"/>
      <c r="AT202" s="38"/>
      <c r="AU202" s="38"/>
      <c r="AV202" s="38"/>
      <c r="AW202" s="38"/>
      <c r="AX202" s="38"/>
      <c r="AY202" s="38"/>
      <c r="AZ202" s="38"/>
      <c r="BA202" s="38"/>
      <c r="BB202" s="38"/>
      <c r="BC202" s="38"/>
      <c r="BD202" s="38"/>
      <c r="BE202" s="38"/>
      <c r="BF202" s="38"/>
      <c r="BG202" s="38"/>
      <c r="BH202" s="38"/>
      <c r="BI202" s="38"/>
      <c r="BJ202" s="38"/>
      <c r="BK202" s="38"/>
      <c r="BL202" s="38"/>
      <c r="BM202" s="38"/>
      <c r="BN202" s="38"/>
      <c r="BO202" s="38"/>
      <c r="BP202" s="38"/>
      <c r="BQ202" s="38"/>
      <c r="BR202" s="38"/>
      <c r="BS202" s="38"/>
      <c r="BT202" s="38"/>
      <c r="BU202" s="38"/>
      <c r="BV202" s="38"/>
      <c r="BW202" s="38"/>
      <c r="BX202" s="38"/>
      <c r="BY202" s="139">
        <f t="shared" si="57"/>
        <v>44822</v>
      </c>
      <c r="BZ202" s="149" t="s">
        <v>271</v>
      </c>
      <c r="CA202" s="38"/>
      <c r="CB202" s="38"/>
      <c r="CC202" s="39"/>
      <c r="CD202" s="40"/>
      <c r="CE202" s="40"/>
      <c r="CF202" s="38"/>
      <c r="CG202" s="38"/>
      <c r="CH202" s="38"/>
      <c r="CI202" s="38"/>
      <c r="CJ202" s="38"/>
      <c r="CK202" s="38"/>
      <c r="CL202" s="38"/>
      <c r="CM202" s="38"/>
      <c r="CN202" s="38"/>
      <c r="CO202" s="38"/>
      <c r="CP202" s="38"/>
      <c r="CQ202" s="38"/>
      <c r="CR202" s="38"/>
      <c r="CS202" s="38"/>
      <c r="CT202" s="38"/>
      <c r="CU202" s="140">
        <f t="shared" si="58"/>
        <v>44822</v>
      </c>
      <c r="CV202" s="117"/>
    </row>
    <row r="203" spans="41:100" x14ac:dyDescent="0.25">
      <c r="AO203" s="38"/>
      <c r="AP203" s="38"/>
      <c r="AQ203" s="38"/>
      <c r="AR203" s="38"/>
      <c r="AS203" s="38"/>
      <c r="AT203" s="38"/>
      <c r="AU203" s="38"/>
      <c r="AV203" s="38"/>
      <c r="AW203" s="38"/>
      <c r="AX203" s="38"/>
      <c r="AY203" s="38"/>
      <c r="AZ203" s="38"/>
      <c r="BA203" s="38"/>
      <c r="BB203" s="38"/>
      <c r="BC203" s="38"/>
      <c r="BD203" s="38"/>
      <c r="BE203" s="38"/>
      <c r="BF203" s="38"/>
      <c r="BG203" s="38"/>
      <c r="BH203" s="38"/>
      <c r="BI203" s="38"/>
      <c r="BJ203" s="38"/>
      <c r="BK203" s="38"/>
      <c r="BL203" s="38"/>
      <c r="BM203" s="38"/>
      <c r="BN203" s="38"/>
      <c r="BO203" s="38"/>
      <c r="BP203" s="38"/>
      <c r="BQ203" s="38"/>
      <c r="BR203" s="38"/>
      <c r="BS203" s="38"/>
      <c r="BT203" s="38"/>
      <c r="BU203" s="38"/>
      <c r="BV203" s="38"/>
      <c r="BW203" s="38"/>
      <c r="BX203" s="38"/>
      <c r="BY203" s="139">
        <f t="shared" si="57"/>
        <v>44823</v>
      </c>
      <c r="BZ203" s="149" t="s">
        <v>272</v>
      </c>
      <c r="CA203" s="38"/>
      <c r="CB203" s="38"/>
      <c r="CC203" s="39"/>
      <c r="CD203" s="40"/>
      <c r="CE203" s="40"/>
      <c r="CF203" s="38"/>
      <c r="CG203" s="38"/>
      <c r="CH203" s="38"/>
      <c r="CI203" s="38"/>
      <c r="CJ203" s="38"/>
      <c r="CK203" s="38"/>
      <c r="CL203" s="38"/>
      <c r="CM203" s="38"/>
      <c r="CN203" s="38"/>
      <c r="CO203" s="38"/>
      <c r="CP203" s="38"/>
      <c r="CQ203" s="38"/>
      <c r="CR203" s="38"/>
      <c r="CS203" s="38"/>
      <c r="CT203" s="38"/>
      <c r="CU203" s="140">
        <f t="shared" si="58"/>
        <v>44823</v>
      </c>
      <c r="CV203" s="117"/>
    </row>
    <row r="204" spans="41:100" x14ac:dyDescent="0.25">
      <c r="AO204" s="38"/>
      <c r="AP204" s="38"/>
      <c r="AQ204" s="38"/>
      <c r="AR204" s="38"/>
      <c r="AS204" s="38"/>
      <c r="AT204" s="38"/>
      <c r="AU204" s="38"/>
      <c r="AV204" s="38"/>
      <c r="AW204" s="38"/>
      <c r="AX204" s="38"/>
      <c r="AY204" s="38"/>
      <c r="AZ204" s="38"/>
      <c r="BA204" s="38"/>
      <c r="BB204" s="38"/>
      <c r="BC204" s="38"/>
      <c r="BD204" s="38"/>
      <c r="BE204" s="38"/>
      <c r="BF204" s="38"/>
      <c r="BG204" s="38"/>
      <c r="BH204" s="38"/>
      <c r="BI204" s="38"/>
      <c r="BJ204" s="38"/>
      <c r="BK204" s="38"/>
      <c r="BL204" s="38"/>
      <c r="BM204" s="38"/>
      <c r="BN204" s="38"/>
      <c r="BO204" s="38"/>
      <c r="BP204" s="38"/>
      <c r="BQ204" s="38"/>
      <c r="BR204" s="38"/>
      <c r="BS204" s="38"/>
      <c r="BT204" s="38"/>
      <c r="BU204" s="38"/>
      <c r="BV204" s="38"/>
      <c r="BW204" s="38"/>
      <c r="BX204" s="38"/>
      <c r="BY204" s="139">
        <f t="shared" si="57"/>
        <v>44824</v>
      </c>
      <c r="BZ204" s="149" t="s">
        <v>273</v>
      </c>
      <c r="CA204" s="38"/>
      <c r="CB204" s="38"/>
      <c r="CC204" s="39"/>
      <c r="CD204" s="40"/>
      <c r="CE204" s="40"/>
      <c r="CF204" s="38"/>
      <c r="CG204" s="38"/>
      <c r="CH204" s="38"/>
      <c r="CI204" s="38"/>
      <c r="CJ204" s="38"/>
      <c r="CK204" s="38"/>
      <c r="CL204" s="38"/>
      <c r="CM204" s="38"/>
      <c r="CN204" s="38"/>
      <c r="CO204" s="38"/>
      <c r="CP204" s="38"/>
      <c r="CQ204" s="38"/>
      <c r="CR204" s="38"/>
      <c r="CS204" s="38"/>
      <c r="CT204" s="38"/>
      <c r="CU204" s="140">
        <f t="shared" si="58"/>
        <v>44824</v>
      </c>
      <c r="CV204" s="117"/>
    </row>
    <row r="205" spans="41:100" x14ac:dyDescent="0.25">
      <c r="AO205" s="38"/>
      <c r="AP205" s="38"/>
      <c r="AQ205" s="38"/>
      <c r="AR205" s="38"/>
      <c r="AS205" s="38"/>
      <c r="AT205" s="38"/>
      <c r="AU205" s="38"/>
      <c r="AV205" s="38"/>
      <c r="AW205" s="38"/>
      <c r="AX205" s="38"/>
      <c r="AY205" s="38"/>
      <c r="AZ205" s="38"/>
      <c r="BA205" s="38"/>
      <c r="BB205" s="38"/>
      <c r="BC205" s="38"/>
      <c r="BD205" s="38"/>
      <c r="BE205" s="38"/>
      <c r="BF205" s="38"/>
      <c r="BG205" s="38"/>
      <c r="BH205" s="38"/>
      <c r="BI205" s="38"/>
      <c r="BJ205" s="38"/>
      <c r="BK205" s="38"/>
      <c r="BL205" s="38"/>
      <c r="BM205" s="38"/>
      <c r="BN205" s="38"/>
      <c r="BO205" s="38"/>
      <c r="BP205" s="38"/>
      <c r="BQ205" s="38"/>
      <c r="BR205" s="38"/>
      <c r="BS205" s="38"/>
      <c r="BT205" s="38"/>
      <c r="BU205" s="38"/>
      <c r="BV205" s="38"/>
      <c r="BW205" s="38"/>
      <c r="BX205" s="38"/>
      <c r="BY205" s="139">
        <f t="shared" si="57"/>
        <v>44825</v>
      </c>
      <c r="BZ205" s="149" t="s">
        <v>274</v>
      </c>
      <c r="CA205" s="38"/>
      <c r="CB205" s="38"/>
      <c r="CC205" s="39"/>
      <c r="CD205" s="40"/>
      <c r="CE205" s="40"/>
      <c r="CF205" s="38"/>
      <c r="CG205" s="38"/>
      <c r="CH205" s="38"/>
      <c r="CI205" s="38"/>
      <c r="CJ205" s="38"/>
      <c r="CK205" s="38"/>
      <c r="CL205" s="38"/>
      <c r="CM205" s="38"/>
      <c r="CN205" s="38"/>
      <c r="CO205" s="38"/>
      <c r="CP205" s="38"/>
      <c r="CQ205" s="38"/>
      <c r="CR205" s="38"/>
      <c r="CS205" s="38"/>
      <c r="CT205" s="38"/>
      <c r="CU205" s="140">
        <f t="shared" si="58"/>
        <v>44825</v>
      </c>
      <c r="CV205" s="117"/>
    </row>
    <row r="206" spans="41:100" x14ac:dyDescent="0.25">
      <c r="AO206" s="38"/>
      <c r="AP206" s="38"/>
      <c r="AQ206" s="38"/>
      <c r="AR206" s="38"/>
      <c r="AS206" s="38"/>
      <c r="AT206" s="38"/>
      <c r="AU206" s="38"/>
      <c r="AV206" s="38"/>
      <c r="AW206" s="38"/>
      <c r="AX206" s="38"/>
      <c r="AY206" s="38"/>
      <c r="AZ206" s="38"/>
      <c r="BA206" s="38"/>
      <c r="BB206" s="38"/>
      <c r="BC206" s="38"/>
      <c r="BD206" s="38"/>
      <c r="BE206" s="38"/>
      <c r="BF206" s="38"/>
      <c r="BG206" s="38"/>
      <c r="BH206" s="38"/>
      <c r="BI206" s="38"/>
      <c r="BJ206" s="38"/>
      <c r="BK206" s="38"/>
      <c r="BL206" s="38"/>
      <c r="BM206" s="38"/>
      <c r="BN206" s="38"/>
      <c r="BO206" s="38"/>
      <c r="BP206" s="38"/>
      <c r="BQ206" s="38"/>
      <c r="BR206" s="38"/>
      <c r="BS206" s="38"/>
      <c r="BT206" s="38"/>
      <c r="BU206" s="38"/>
      <c r="BV206" s="38"/>
      <c r="BW206" s="38"/>
      <c r="BX206" s="38"/>
      <c r="BY206" s="139">
        <f t="shared" si="57"/>
        <v>44826</v>
      </c>
      <c r="BZ206" s="149" t="s">
        <v>275</v>
      </c>
      <c r="CA206" s="38"/>
      <c r="CB206" s="38"/>
      <c r="CC206" s="39"/>
      <c r="CD206" s="40"/>
      <c r="CE206" s="40"/>
      <c r="CF206" s="38"/>
      <c r="CG206" s="38"/>
      <c r="CH206" s="38"/>
      <c r="CI206" s="38"/>
      <c r="CJ206" s="38"/>
      <c r="CK206" s="38"/>
      <c r="CL206" s="38"/>
      <c r="CM206" s="38"/>
      <c r="CN206" s="38"/>
      <c r="CO206" s="38"/>
      <c r="CP206" s="38"/>
      <c r="CQ206" s="38"/>
      <c r="CR206" s="38"/>
      <c r="CS206" s="38"/>
      <c r="CT206" s="38"/>
      <c r="CU206" s="140">
        <f t="shared" si="58"/>
        <v>44826</v>
      </c>
      <c r="CV206" s="117"/>
    </row>
    <row r="207" spans="41:100" ht="21" x14ac:dyDescent="0.25">
      <c r="AO207" s="38"/>
      <c r="AP207" s="38"/>
      <c r="AQ207" s="38"/>
      <c r="AR207" s="38"/>
      <c r="AS207" s="38"/>
      <c r="AT207" s="38"/>
      <c r="AU207" s="38"/>
      <c r="AV207" s="38"/>
      <c r="AW207" s="38"/>
      <c r="AX207" s="38"/>
      <c r="AY207" s="38"/>
      <c r="AZ207" s="38"/>
      <c r="BA207" s="38"/>
      <c r="BB207" s="38"/>
      <c r="BC207" s="38"/>
      <c r="BD207" s="38"/>
      <c r="BE207" s="38"/>
      <c r="BF207" s="38"/>
      <c r="BG207" s="38"/>
      <c r="BH207" s="38"/>
      <c r="BI207" s="38"/>
      <c r="BJ207" s="38"/>
      <c r="BK207" s="38"/>
      <c r="BL207" s="38"/>
      <c r="BM207" s="38"/>
      <c r="BN207" s="38"/>
      <c r="BO207" s="38"/>
      <c r="BP207" s="38"/>
      <c r="BQ207" s="38"/>
      <c r="BR207" s="38"/>
      <c r="BS207" s="38"/>
      <c r="BT207" s="38"/>
      <c r="BU207" s="38"/>
      <c r="BV207" s="38"/>
      <c r="BW207" s="38"/>
      <c r="BX207" s="38"/>
      <c r="BY207" s="139">
        <f t="shared" si="57"/>
        <v>44827</v>
      </c>
      <c r="BZ207" s="149" t="s">
        <v>276</v>
      </c>
      <c r="CA207" s="38"/>
      <c r="CB207" s="38"/>
      <c r="CC207" s="39"/>
      <c r="CD207" s="40"/>
      <c r="CE207" s="40"/>
      <c r="CF207" s="38"/>
      <c r="CG207" s="38"/>
      <c r="CH207" s="38"/>
      <c r="CI207" s="38"/>
      <c r="CJ207" s="38"/>
      <c r="CK207" s="38"/>
      <c r="CL207" s="38"/>
      <c r="CM207" s="38"/>
      <c r="CN207" s="38"/>
      <c r="CO207" s="38"/>
      <c r="CP207" s="38"/>
      <c r="CQ207" s="38"/>
      <c r="CR207" s="38"/>
      <c r="CS207" s="38"/>
      <c r="CT207" s="38"/>
      <c r="CU207" s="140">
        <f t="shared" si="58"/>
        <v>44827</v>
      </c>
      <c r="CV207" s="117"/>
    </row>
    <row r="208" spans="41:100" x14ac:dyDescent="0.25">
      <c r="AO208" s="38"/>
      <c r="AP208" s="38"/>
      <c r="AQ208" s="38"/>
      <c r="AR208" s="38"/>
      <c r="AS208" s="38"/>
      <c r="AT208" s="38"/>
      <c r="AU208" s="38"/>
      <c r="AV208" s="38"/>
      <c r="AW208" s="38"/>
      <c r="AX208" s="38"/>
      <c r="AY208" s="38"/>
      <c r="AZ208" s="38"/>
      <c r="BA208" s="38"/>
      <c r="BB208" s="38"/>
      <c r="BC208" s="38"/>
      <c r="BD208" s="38"/>
      <c r="BE208" s="38"/>
      <c r="BF208" s="38"/>
      <c r="BG208" s="38"/>
      <c r="BH208" s="38"/>
      <c r="BI208" s="38"/>
      <c r="BJ208" s="38"/>
      <c r="BK208" s="38"/>
      <c r="BL208" s="38"/>
      <c r="BM208" s="38"/>
      <c r="BN208" s="38"/>
      <c r="BO208" s="38"/>
      <c r="BP208" s="38"/>
      <c r="BQ208" s="38"/>
      <c r="BR208" s="38"/>
      <c r="BS208" s="38"/>
      <c r="BT208" s="38"/>
      <c r="BU208" s="38"/>
      <c r="BV208" s="38"/>
      <c r="BW208" s="38"/>
      <c r="BX208" s="38"/>
      <c r="BY208" s="139">
        <f t="shared" si="57"/>
        <v>44828</v>
      </c>
      <c r="BZ208" s="149" t="s">
        <v>277</v>
      </c>
      <c r="CA208" s="38"/>
      <c r="CB208" s="38"/>
      <c r="CC208" s="39"/>
      <c r="CD208" s="40"/>
      <c r="CE208" s="40"/>
      <c r="CF208" s="38"/>
      <c r="CG208" s="38"/>
      <c r="CH208" s="38"/>
      <c r="CI208" s="38"/>
      <c r="CJ208" s="38"/>
      <c r="CK208" s="38"/>
      <c r="CL208" s="38"/>
      <c r="CM208" s="38"/>
      <c r="CN208" s="38"/>
      <c r="CO208" s="38"/>
      <c r="CP208" s="38"/>
      <c r="CQ208" s="38"/>
      <c r="CR208" s="38"/>
      <c r="CS208" s="38"/>
      <c r="CT208" s="38"/>
      <c r="CU208" s="140">
        <f t="shared" si="58"/>
        <v>44828</v>
      </c>
      <c r="CV208" s="117"/>
    </row>
    <row r="209" spans="41:100" x14ac:dyDescent="0.25">
      <c r="AO209" s="38"/>
      <c r="AP209" s="38"/>
      <c r="AQ209" s="38"/>
      <c r="AR209" s="38"/>
      <c r="AS209" s="38"/>
      <c r="AT209" s="38"/>
      <c r="AU209" s="38"/>
      <c r="AV209" s="38"/>
      <c r="AW209" s="38"/>
      <c r="AX209" s="38"/>
      <c r="AY209" s="38"/>
      <c r="AZ209" s="38"/>
      <c r="BA209" s="38"/>
      <c r="BB209" s="38"/>
      <c r="BC209" s="38"/>
      <c r="BD209" s="38"/>
      <c r="BE209" s="38"/>
      <c r="BF209" s="38"/>
      <c r="BG209" s="38"/>
      <c r="BH209" s="38"/>
      <c r="BI209" s="38"/>
      <c r="BJ209" s="38"/>
      <c r="BK209" s="38"/>
      <c r="BL209" s="38"/>
      <c r="BM209" s="38"/>
      <c r="BN209" s="38"/>
      <c r="BO209" s="38"/>
      <c r="BP209" s="38"/>
      <c r="BQ209" s="38"/>
      <c r="BR209" s="38"/>
      <c r="BS209" s="38"/>
      <c r="BT209" s="38"/>
      <c r="BU209" s="38"/>
      <c r="BV209" s="38"/>
      <c r="BW209" s="38"/>
      <c r="BX209" s="38"/>
      <c r="BY209" s="139">
        <f t="shared" si="57"/>
        <v>44829</v>
      </c>
      <c r="BZ209" s="149" t="s">
        <v>278</v>
      </c>
      <c r="CA209" s="38"/>
      <c r="CB209" s="38"/>
      <c r="CC209" s="39"/>
      <c r="CD209" s="40"/>
      <c r="CE209" s="40"/>
      <c r="CF209" s="38"/>
      <c r="CG209" s="38"/>
      <c r="CH209" s="38"/>
      <c r="CI209" s="38"/>
      <c r="CJ209" s="38"/>
      <c r="CK209" s="38"/>
      <c r="CL209" s="38"/>
      <c r="CM209" s="38"/>
      <c r="CN209" s="38"/>
      <c r="CO209" s="38"/>
      <c r="CP209" s="38"/>
      <c r="CQ209" s="38"/>
      <c r="CR209" s="38"/>
      <c r="CS209" s="38"/>
      <c r="CT209" s="38"/>
      <c r="CU209" s="140">
        <f t="shared" si="58"/>
        <v>44829</v>
      </c>
      <c r="CV209" s="117"/>
    </row>
    <row r="210" spans="41:100" x14ac:dyDescent="0.25">
      <c r="AO210" s="38"/>
      <c r="AP210" s="38"/>
      <c r="AQ210" s="38"/>
      <c r="AR210" s="38"/>
      <c r="AS210" s="38"/>
      <c r="AT210" s="38"/>
      <c r="AU210" s="38"/>
      <c r="AV210" s="38"/>
      <c r="AW210" s="38"/>
      <c r="AX210" s="38"/>
      <c r="AY210" s="38"/>
      <c r="AZ210" s="38"/>
      <c r="BA210" s="38"/>
      <c r="BB210" s="38"/>
      <c r="BC210" s="38"/>
      <c r="BD210" s="38"/>
      <c r="BE210" s="38"/>
      <c r="BF210" s="38"/>
      <c r="BG210" s="38"/>
      <c r="BH210" s="38"/>
      <c r="BI210" s="38"/>
      <c r="BJ210" s="38"/>
      <c r="BK210" s="38"/>
      <c r="BL210" s="38"/>
      <c r="BM210" s="38"/>
      <c r="BN210" s="38"/>
      <c r="BO210" s="38"/>
      <c r="BP210" s="38"/>
      <c r="BQ210" s="38"/>
      <c r="BR210" s="38"/>
      <c r="BS210" s="38"/>
      <c r="BT210" s="38"/>
      <c r="BU210" s="38"/>
      <c r="BV210" s="38"/>
      <c r="BW210" s="38"/>
      <c r="BX210" s="38"/>
      <c r="BY210" s="139">
        <f t="shared" si="57"/>
        <v>44830</v>
      </c>
      <c r="BZ210" s="149" t="s">
        <v>279</v>
      </c>
      <c r="CA210" s="38"/>
      <c r="CB210" s="38"/>
      <c r="CC210" s="39"/>
      <c r="CD210" s="40"/>
      <c r="CE210" s="40"/>
      <c r="CF210" s="38"/>
      <c r="CG210" s="38"/>
      <c r="CH210" s="38"/>
      <c r="CI210" s="38"/>
      <c r="CJ210" s="38"/>
      <c r="CK210" s="38"/>
      <c r="CL210" s="38"/>
      <c r="CM210" s="38"/>
      <c r="CN210" s="38"/>
      <c r="CO210" s="38"/>
      <c r="CP210" s="38"/>
      <c r="CQ210" s="38"/>
      <c r="CR210" s="38"/>
      <c r="CS210" s="38"/>
      <c r="CT210" s="38"/>
      <c r="CU210" s="140">
        <f t="shared" si="58"/>
        <v>44830</v>
      </c>
      <c r="CV210" s="117"/>
    </row>
    <row r="211" spans="41:100" x14ac:dyDescent="0.25">
      <c r="AO211" s="38"/>
      <c r="AP211" s="38"/>
      <c r="AQ211" s="38"/>
      <c r="AR211" s="38"/>
      <c r="AS211" s="38"/>
      <c r="AT211" s="38"/>
      <c r="AU211" s="38"/>
      <c r="AV211" s="38"/>
      <c r="AW211" s="38"/>
      <c r="AX211" s="38"/>
      <c r="AY211" s="38"/>
      <c r="AZ211" s="38"/>
      <c r="BA211" s="38"/>
      <c r="BB211" s="38"/>
      <c r="BC211" s="38"/>
      <c r="BD211" s="38"/>
      <c r="BE211" s="38"/>
      <c r="BF211" s="38"/>
      <c r="BG211" s="38"/>
      <c r="BH211" s="38"/>
      <c r="BI211" s="38"/>
      <c r="BJ211" s="38"/>
      <c r="BK211" s="38"/>
      <c r="BL211" s="38"/>
      <c r="BM211" s="38"/>
      <c r="BN211" s="38"/>
      <c r="BO211" s="38"/>
      <c r="BP211" s="38"/>
      <c r="BQ211" s="38"/>
      <c r="BR211" s="38"/>
      <c r="BS211" s="38"/>
      <c r="BT211" s="38"/>
      <c r="BU211" s="38"/>
      <c r="BV211" s="38"/>
      <c r="BW211" s="38"/>
      <c r="BX211" s="38"/>
      <c r="BY211" s="139">
        <f t="shared" si="57"/>
        <v>44831</v>
      </c>
      <c r="BZ211" s="149" t="s">
        <v>280</v>
      </c>
      <c r="CA211" s="38"/>
      <c r="CB211" s="38"/>
      <c r="CC211" s="39"/>
      <c r="CD211" s="40"/>
      <c r="CE211" s="40"/>
      <c r="CF211" s="38"/>
      <c r="CG211" s="38"/>
      <c r="CH211" s="38"/>
      <c r="CI211" s="38"/>
      <c r="CJ211" s="38"/>
      <c r="CK211" s="38"/>
      <c r="CL211" s="38"/>
      <c r="CM211" s="38"/>
      <c r="CN211" s="38"/>
      <c r="CO211" s="38"/>
      <c r="CP211" s="38"/>
      <c r="CQ211" s="38"/>
      <c r="CR211" s="38"/>
      <c r="CS211" s="38"/>
      <c r="CT211" s="38"/>
      <c r="CU211" s="140">
        <f t="shared" si="58"/>
        <v>44831</v>
      </c>
      <c r="CV211" s="117"/>
    </row>
    <row r="212" spans="41:100" x14ac:dyDescent="0.25">
      <c r="AO212" s="38"/>
      <c r="AP212" s="38"/>
      <c r="AQ212" s="38"/>
      <c r="AR212" s="38"/>
      <c r="AS212" s="38"/>
      <c r="AT212" s="38"/>
      <c r="AU212" s="38"/>
      <c r="AV212" s="38"/>
      <c r="AW212" s="38"/>
      <c r="AX212" s="38"/>
      <c r="AY212" s="38"/>
      <c r="AZ212" s="38"/>
      <c r="BA212" s="38"/>
      <c r="BB212" s="38"/>
      <c r="BC212" s="38"/>
      <c r="BD212" s="38"/>
      <c r="BE212" s="38"/>
      <c r="BF212" s="38"/>
      <c r="BG212" s="38"/>
      <c r="BH212" s="38"/>
      <c r="BI212" s="38"/>
      <c r="BJ212" s="38"/>
      <c r="BK212" s="38"/>
      <c r="BL212" s="38"/>
      <c r="BM212" s="38"/>
      <c r="BN212" s="38"/>
      <c r="BO212" s="38"/>
      <c r="BP212" s="38"/>
      <c r="BQ212" s="38"/>
      <c r="BR212" s="38"/>
      <c r="BS212" s="38"/>
      <c r="BT212" s="38"/>
      <c r="BU212" s="38"/>
      <c r="BV212" s="38"/>
      <c r="BW212" s="38"/>
      <c r="BX212" s="38"/>
      <c r="BY212" s="139">
        <f t="shared" si="57"/>
        <v>44832</v>
      </c>
      <c r="BZ212" s="149" t="s">
        <v>281</v>
      </c>
      <c r="CA212" s="38"/>
      <c r="CB212" s="38"/>
      <c r="CC212" s="39"/>
      <c r="CD212" s="40"/>
      <c r="CE212" s="40"/>
      <c r="CF212" s="38"/>
      <c r="CG212" s="38"/>
      <c r="CH212" s="38"/>
      <c r="CI212" s="38"/>
      <c r="CJ212" s="38"/>
      <c r="CK212" s="38"/>
      <c r="CL212" s="38"/>
      <c r="CM212" s="38"/>
      <c r="CN212" s="38"/>
      <c r="CO212" s="38"/>
      <c r="CP212" s="38"/>
      <c r="CQ212" s="38"/>
      <c r="CR212" s="38"/>
      <c r="CS212" s="38"/>
      <c r="CT212" s="38"/>
      <c r="CU212" s="140">
        <f t="shared" si="58"/>
        <v>44832</v>
      </c>
      <c r="CV212" s="117"/>
    </row>
    <row r="213" spans="41:100" x14ac:dyDescent="0.25">
      <c r="AO213" s="38"/>
      <c r="AP213" s="38"/>
      <c r="AQ213" s="38"/>
      <c r="AR213" s="38"/>
      <c r="AS213" s="38"/>
      <c r="AT213" s="38"/>
      <c r="AU213" s="38"/>
      <c r="AV213" s="38"/>
      <c r="AW213" s="38"/>
      <c r="AX213" s="38"/>
      <c r="AY213" s="38"/>
      <c r="AZ213" s="38"/>
      <c r="BA213" s="38"/>
      <c r="BB213" s="38"/>
      <c r="BC213" s="38"/>
      <c r="BD213" s="38"/>
      <c r="BE213" s="38"/>
      <c r="BF213" s="38"/>
      <c r="BG213" s="38"/>
      <c r="BH213" s="38"/>
      <c r="BI213" s="38"/>
      <c r="BJ213" s="38"/>
      <c r="BK213" s="38"/>
      <c r="BL213" s="38"/>
      <c r="BM213" s="38"/>
      <c r="BN213" s="38"/>
      <c r="BO213" s="38"/>
      <c r="BP213" s="38"/>
      <c r="BQ213" s="38"/>
      <c r="BR213" s="38"/>
      <c r="BS213" s="38"/>
      <c r="BT213" s="38"/>
      <c r="BU213" s="38"/>
      <c r="BV213" s="38"/>
      <c r="BW213" s="38"/>
      <c r="BX213" s="38"/>
      <c r="BY213" s="139">
        <f t="shared" si="57"/>
        <v>44833</v>
      </c>
      <c r="BZ213" s="149" t="s">
        <v>282</v>
      </c>
      <c r="CA213" s="38"/>
      <c r="CB213" s="38"/>
      <c r="CC213" s="39"/>
      <c r="CD213" s="40"/>
      <c r="CE213" s="40"/>
      <c r="CF213" s="38"/>
      <c r="CG213" s="38"/>
      <c r="CH213" s="38"/>
      <c r="CI213" s="38"/>
      <c r="CJ213" s="38"/>
      <c r="CK213" s="38"/>
      <c r="CL213" s="38"/>
      <c r="CM213" s="38"/>
      <c r="CN213" s="38"/>
      <c r="CO213" s="38"/>
      <c r="CP213" s="38"/>
      <c r="CQ213" s="38"/>
      <c r="CR213" s="38"/>
      <c r="CS213" s="38"/>
      <c r="CT213" s="38"/>
      <c r="CU213" s="140">
        <f t="shared" si="58"/>
        <v>44833</v>
      </c>
      <c r="CV213" s="117"/>
    </row>
    <row r="214" spans="41:100" x14ac:dyDescent="0.25">
      <c r="AO214" s="38"/>
      <c r="AP214" s="38"/>
      <c r="AQ214" s="38"/>
      <c r="AR214" s="38"/>
      <c r="AS214" s="38"/>
      <c r="AT214" s="38"/>
      <c r="AU214" s="38"/>
      <c r="AV214" s="38"/>
      <c r="AW214" s="38"/>
      <c r="AX214" s="38"/>
      <c r="AY214" s="38"/>
      <c r="AZ214" s="38"/>
      <c r="BA214" s="38"/>
      <c r="BB214" s="38"/>
      <c r="BC214" s="38"/>
      <c r="BD214" s="38"/>
      <c r="BE214" s="38"/>
      <c r="BF214" s="38"/>
      <c r="BG214" s="38"/>
      <c r="BH214" s="38"/>
      <c r="BI214" s="38"/>
      <c r="BJ214" s="38"/>
      <c r="BK214" s="38"/>
      <c r="BL214" s="38"/>
      <c r="BM214" s="38"/>
      <c r="BN214" s="38"/>
      <c r="BO214" s="38"/>
      <c r="BP214" s="38"/>
      <c r="BQ214" s="38"/>
      <c r="BR214" s="38"/>
      <c r="BS214" s="38"/>
      <c r="BT214" s="38"/>
      <c r="BU214" s="38"/>
      <c r="BV214" s="38"/>
      <c r="BW214" s="38"/>
      <c r="BX214" s="38"/>
      <c r="BY214" s="139">
        <f t="shared" si="57"/>
        <v>44834</v>
      </c>
      <c r="BZ214" s="149" t="s">
        <v>283</v>
      </c>
      <c r="CA214" s="38"/>
      <c r="CB214" s="38"/>
      <c r="CC214" s="39"/>
      <c r="CD214" s="40"/>
      <c r="CE214" s="40"/>
      <c r="CF214" s="38"/>
      <c r="CG214" s="38"/>
      <c r="CH214" s="38"/>
      <c r="CI214" s="38"/>
      <c r="CJ214" s="38"/>
      <c r="CK214" s="38"/>
      <c r="CL214" s="38"/>
      <c r="CM214" s="38"/>
      <c r="CN214" s="38"/>
      <c r="CO214" s="38"/>
      <c r="CP214" s="38"/>
      <c r="CQ214" s="38"/>
      <c r="CR214" s="38"/>
      <c r="CS214" s="38"/>
      <c r="CT214" s="38"/>
      <c r="CU214" s="140">
        <f t="shared" si="58"/>
        <v>44834</v>
      </c>
      <c r="CV214" s="117"/>
    </row>
    <row r="215" spans="41:100" x14ac:dyDescent="0.25">
      <c r="AO215" s="38"/>
      <c r="AP215" s="38"/>
      <c r="AQ215" s="38"/>
      <c r="AR215" s="38"/>
      <c r="AS215" s="38"/>
      <c r="AT215" s="38"/>
      <c r="AU215" s="38"/>
      <c r="AV215" s="38"/>
      <c r="AW215" s="38"/>
      <c r="AX215" s="38"/>
      <c r="AY215" s="38"/>
      <c r="AZ215" s="38"/>
      <c r="BA215" s="38"/>
      <c r="BB215" s="38"/>
      <c r="BC215" s="38"/>
      <c r="BD215" s="38"/>
      <c r="BE215" s="38"/>
      <c r="BF215" s="38"/>
      <c r="BG215" s="38"/>
      <c r="BH215" s="38"/>
      <c r="BI215" s="38"/>
      <c r="BJ215" s="38"/>
      <c r="BK215" s="38"/>
      <c r="BL215" s="38"/>
      <c r="BM215" s="38"/>
      <c r="BN215" s="38"/>
      <c r="BO215" s="38"/>
      <c r="BP215" s="38"/>
      <c r="BQ215" s="38"/>
      <c r="BR215" s="38"/>
      <c r="BS215" s="38"/>
      <c r="BT215" s="38"/>
      <c r="BU215" s="38"/>
      <c r="BV215" s="38"/>
      <c r="BW215" s="38"/>
      <c r="BX215" s="38"/>
      <c r="BY215" s="139">
        <f t="shared" si="57"/>
        <v>44835</v>
      </c>
      <c r="BZ215" s="147" t="s">
        <v>284</v>
      </c>
      <c r="CA215" s="38"/>
      <c r="CB215" s="38"/>
      <c r="CC215" s="39"/>
      <c r="CD215" s="40"/>
      <c r="CE215" s="40"/>
      <c r="CF215" s="38"/>
      <c r="CG215" s="38"/>
      <c r="CH215" s="38"/>
      <c r="CI215" s="38"/>
      <c r="CJ215" s="38"/>
      <c r="CK215" s="38"/>
      <c r="CL215" s="38"/>
      <c r="CM215" s="38"/>
      <c r="CN215" s="38"/>
      <c r="CO215" s="38"/>
      <c r="CP215" s="38"/>
      <c r="CQ215" s="38"/>
      <c r="CR215" s="38"/>
      <c r="CS215" s="38"/>
      <c r="CT215" s="38"/>
      <c r="CU215" s="140">
        <f t="shared" si="58"/>
        <v>44835</v>
      </c>
      <c r="CV215" s="117"/>
    </row>
    <row r="216" spans="41:100" x14ac:dyDescent="0.25">
      <c r="AO216" s="38"/>
      <c r="AP216" s="38"/>
      <c r="AQ216" s="38"/>
      <c r="AR216" s="38"/>
      <c r="AS216" s="38"/>
      <c r="AT216" s="38"/>
      <c r="AU216" s="38"/>
      <c r="AV216" s="38"/>
      <c r="AW216" s="38"/>
      <c r="AX216" s="38"/>
      <c r="AY216" s="38"/>
      <c r="AZ216" s="38"/>
      <c r="BA216" s="38"/>
      <c r="BB216" s="38"/>
      <c r="BC216" s="38"/>
      <c r="BD216" s="38"/>
      <c r="BE216" s="38"/>
      <c r="BF216" s="38"/>
      <c r="BG216" s="38"/>
      <c r="BH216" s="38"/>
      <c r="BI216" s="38"/>
      <c r="BJ216" s="38"/>
      <c r="BK216" s="38"/>
      <c r="BL216" s="38"/>
      <c r="BM216" s="38"/>
      <c r="BN216" s="38"/>
      <c r="BO216" s="38"/>
      <c r="BP216" s="38"/>
      <c r="BQ216" s="38"/>
      <c r="BR216" s="38"/>
      <c r="BS216" s="38"/>
      <c r="BT216" s="38"/>
      <c r="BU216" s="38"/>
      <c r="BV216" s="38"/>
      <c r="BW216" s="38"/>
      <c r="BX216" s="38"/>
      <c r="BY216" s="139">
        <f t="shared" si="57"/>
        <v>44836</v>
      </c>
      <c r="BZ216" s="147" t="s">
        <v>285</v>
      </c>
      <c r="CA216" s="38"/>
      <c r="CB216" s="38"/>
      <c r="CC216" s="39"/>
      <c r="CD216" s="40"/>
      <c r="CE216" s="40"/>
      <c r="CF216" s="38"/>
      <c r="CG216" s="38"/>
      <c r="CH216" s="38"/>
      <c r="CI216" s="38"/>
      <c r="CJ216" s="38"/>
      <c r="CK216" s="38"/>
      <c r="CL216" s="38"/>
      <c r="CM216" s="38"/>
      <c r="CN216" s="38"/>
      <c r="CO216" s="38"/>
      <c r="CP216" s="38"/>
      <c r="CQ216" s="38"/>
      <c r="CR216" s="38"/>
      <c r="CS216" s="38"/>
      <c r="CT216" s="38"/>
      <c r="CU216" s="140">
        <f t="shared" si="58"/>
        <v>44836</v>
      </c>
      <c r="CV216" s="117"/>
    </row>
    <row r="217" spans="41:100" x14ac:dyDescent="0.25">
      <c r="AO217" s="38"/>
      <c r="AP217" s="38"/>
      <c r="AQ217" s="38"/>
      <c r="AR217" s="38"/>
      <c r="AS217" s="38"/>
      <c r="AT217" s="38"/>
      <c r="AU217" s="38"/>
      <c r="AV217" s="38"/>
      <c r="AW217" s="38"/>
      <c r="AX217" s="38"/>
      <c r="AY217" s="38"/>
      <c r="AZ217" s="38"/>
      <c r="BA217" s="38"/>
      <c r="BB217" s="38"/>
      <c r="BC217" s="38"/>
      <c r="BD217" s="38"/>
      <c r="BE217" s="38"/>
      <c r="BF217" s="38"/>
      <c r="BG217" s="38"/>
      <c r="BH217" s="38"/>
      <c r="BI217" s="38"/>
      <c r="BJ217" s="38"/>
      <c r="BK217" s="38"/>
      <c r="BL217" s="38"/>
      <c r="BM217" s="38"/>
      <c r="BN217" s="38"/>
      <c r="BO217" s="38"/>
      <c r="BP217" s="38"/>
      <c r="BQ217" s="38"/>
      <c r="BR217" s="38"/>
      <c r="BS217" s="38"/>
      <c r="BT217" s="38"/>
      <c r="BU217" s="38"/>
      <c r="BV217" s="38"/>
      <c r="BW217" s="38"/>
      <c r="BX217" s="38"/>
      <c r="BY217" s="139">
        <f t="shared" si="57"/>
        <v>44837</v>
      </c>
      <c r="BZ217" s="147" t="s">
        <v>286</v>
      </c>
      <c r="CA217" s="38"/>
      <c r="CB217" s="38"/>
      <c r="CC217" s="39"/>
      <c r="CD217" s="40"/>
      <c r="CE217" s="40"/>
      <c r="CF217" s="38"/>
      <c r="CG217" s="38"/>
      <c r="CH217" s="38"/>
      <c r="CI217" s="38"/>
      <c r="CJ217" s="38"/>
      <c r="CK217" s="38"/>
      <c r="CL217" s="38"/>
      <c r="CM217" s="38"/>
      <c r="CN217" s="38"/>
      <c r="CO217" s="38"/>
      <c r="CP217" s="38"/>
      <c r="CQ217" s="38"/>
      <c r="CR217" s="38"/>
      <c r="CS217" s="38"/>
      <c r="CT217" s="38"/>
      <c r="CU217" s="140">
        <f t="shared" si="58"/>
        <v>44837</v>
      </c>
      <c r="CV217" s="117"/>
    </row>
    <row r="218" spans="41:100" x14ac:dyDescent="0.25">
      <c r="AO218" s="38"/>
      <c r="AP218" s="38"/>
      <c r="AQ218" s="38"/>
      <c r="AR218" s="38"/>
      <c r="AS218" s="38"/>
      <c r="AT218" s="38"/>
      <c r="AU218" s="38"/>
      <c r="AV218" s="38"/>
      <c r="AW218" s="38"/>
      <c r="AX218" s="38"/>
      <c r="AY218" s="38"/>
      <c r="AZ218" s="38"/>
      <c r="BA218" s="38"/>
      <c r="BB218" s="38"/>
      <c r="BC218" s="38"/>
      <c r="BD218" s="38"/>
      <c r="BE218" s="38"/>
      <c r="BF218" s="38"/>
      <c r="BG218" s="38"/>
      <c r="BH218" s="38"/>
      <c r="BI218" s="38"/>
      <c r="BJ218" s="38"/>
      <c r="BK218" s="38"/>
      <c r="BL218" s="38"/>
      <c r="BM218" s="38"/>
      <c r="BN218" s="38"/>
      <c r="BO218" s="38"/>
      <c r="BP218" s="38"/>
      <c r="BQ218" s="38"/>
      <c r="BR218" s="38"/>
      <c r="BS218" s="38"/>
      <c r="BT218" s="38"/>
      <c r="BU218" s="38"/>
      <c r="BV218" s="38"/>
      <c r="BW218" s="38"/>
      <c r="BX218" s="38"/>
      <c r="BY218" s="139">
        <f t="shared" si="57"/>
        <v>44838</v>
      </c>
      <c r="BZ218" s="147" t="s">
        <v>287</v>
      </c>
      <c r="CA218" s="38"/>
      <c r="CB218" s="38"/>
      <c r="CC218" s="39"/>
      <c r="CD218" s="40"/>
      <c r="CE218" s="40"/>
      <c r="CF218" s="38"/>
      <c r="CG218" s="38"/>
      <c r="CH218" s="38"/>
      <c r="CI218" s="38"/>
      <c r="CJ218" s="38"/>
      <c r="CK218" s="38"/>
      <c r="CL218" s="38"/>
      <c r="CM218" s="38"/>
      <c r="CN218" s="38"/>
      <c r="CO218" s="38"/>
      <c r="CP218" s="38"/>
      <c r="CQ218" s="38"/>
      <c r="CR218" s="38"/>
      <c r="CS218" s="38"/>
      <c r="CT218" s="38"/>
      <c r="CU218" s="140">
        <f t="shared" si="58"/>
        <v>44838</v>
      </c>
      <c r="CV218" s="117"/>
    </row>
    <row r="219" spans="41:100" x14ac:dyDescent="0.25">
      <c r="AO219" s="38"/>
      <c r="AP219" s="38"/>
      <c r="AQ219" s="38"/>
      <c r="AR219" s="38"/>
      <c r="AS219" s="38"/>
      <c r="AT219" s="38"/>
      <c r="AU219" s="38"/>
      <c r="AV219" s="38"/>
      <c r="AW219" s="38"/>
      <c r="AX219" s="38"/>
      <c r="AY219" s="38"/>
      <c r="AZ219" s="38"/>
      <c r="BA219" s="38"/>
      <c r="BB219" s="38"/>
      <c r="BC219" s="38"/>
      <c r="BD219" s="38"/>
      <c r="BE219" s="38"/>
      <c r="BF219" s="38"/>
      <c r="BG219" s="38"/>
      <c r="BH219" s="38"/>
      <c r="BI219" s="38"/>
      <c r="BJ219" s="38"/>
      <c r="BK219" s="38"/>
      <c r="BL219" s="38"/>
      <c r="BM219" s="38"/>
      <c r="BN219" s="38"/>
      <c r="BO219" s="38"/>
      <c r="BP219" s="38"/>
      <c r="BQ219" s="38"/>
      <c r="BR219" s="38"/>
      <c r="BS219" s="38"/>
      <c r="BT219" s="38"/>
      <c r="BU219" s="38"/>
      <c r="BV219" s="38"/>
      <c r="BW219" s="38"/>
      <c r="BX219" s="38"/>
      <c r="BY219" s="139">
        <f t="shared" si="57"/>
        <v>44839</v>
      </c>
      <c r="BZ219" s="147" t="s">
        <v>288</v>
      </c>
      <c r="CA219" s="38"/>
      <c r="CB219" s="38"/>
      <c r="CC219" s="39"/>
      <c r="CD219" s="40"/>
      <c r="CE219" s="40"/>
      <c r="CF219" s="38"/>
      <c r="CG219" s="38"/>
      <c r="CH219" s="38"/>
      <c r="CI219" s="38"/>
      <c r="CJ219" s="38"/>
      <c r="CK219" s="38"/>
      <c r="CL219" s="38"/>
      <c r="CM219" s="38"/>
      <c r="CN219" s="38"/>
      <c r="CO219" s="38"/>
      <c r="CP219" s="38"/>
      <c r="CQ219" s="38"/>
      <c r="CR219" s="38"/>
      <c r="CS219" s="38"/>
      <c r="CT219" s="38"/>
      <c r="CU219" s="140">
        <f t="shared" si="58"/>
        <v>44839</v>
      </c>
      <c r="CV219" s="117"/>
    </row>
    <row r="220" spans="41:100" x14ac:dyDescent="0.25">
      <c r="AO220" s="38"/>
      <c r="AP220" s="38"/>
      <c r="AQ220" s="38"/>
      <c r="AR220" s="38"/>
      <c r="AS220" s="38"/>
      <c r="AT220" s="38"/>
      <c r="AU220" s="38"/>
      <c r="AV220" s="38"/>
      <c r="AW220" s="38"/>
      <c r="AX220" s="38"/>
      <c r="AY220" s="38"/>
      <c r="AZ220" s="38"/>
      <c r="BA220" s="38"/>
      <c r="BB220" s="38"/>
      <c r="BC220" s="38"/>
      <c r="BD220" s="38"/>
      <c r="BE220" s="38"/>
      <c r="BF220" s="38"/>
      <c r="BG220" s="38"/>
      <c r="BH220" s="38"/>
      <c r="BI220" s="38"/>
      <c r="BJ220" s="38"/>
      <c r="BK220" s="38"/>
      <c r="BL220" s="38"/>
      <c r="BM220" s="38"/>
      <c r="BN220" s="38"/>
      <c r="BO220" s="38"/>
      <c r="BP220" s="38"/>
      <c r="BQ220" s="38"/>
      <c r="BR220" s="38"/>
      <c r="BS220" s="38"/>
      <c r="BT220" s="38"/>
      <c r="BU220" s="38"/>
      <c r="BV220" s="38"/>
      <c r="BW220" s="38"/>
      <c r="BX220" s="38"/>
      <c r="BY220" s="139">
        <f t="shared" si="57"/>
        <v>44840</v>
      </c>
      <c r="BZ220" s="147" t="s">
        <v>289</v>
      </c>
      <c r="CA220" s="38"/>
      <c r="CB220" s="38"/>
      <c r="CC220" s="39"/>
      <c r="CD220" s="40"/>
      <c r="CE220" s="40"/>
      <c r="CF220" s="38"/>
      <c r="CG220" s="38"/>
      <c r="CH220" s="38"/>
      <c r="CI220" s="38"/>
      <c r="CJ220" s="38"/>
      <c r="CK220" s="38"/>
      <c r="CL220" s="38"/>
      <c r="CM220" s="38"/>
      <c r="CN220" s="38"/>
      <c r="CO220" s="38"/>
      <c r="CP220" s="38"/>
      <c r="CQ220" s="38"/>
      <c r="CR220" s="38"/>
      <c r="CS220" s="38"/>
      <c r="CT220" s="38"/>
      <c r="CU220" s="140">
        <f t="shared" si="58"/>
        <v>44840</v>
      </c>
      <c r="CV220" s="117"/>
    </row>
    <row r="221" spans="41:100" x14ac:dyDescent="0.25">
      <c r="AO221" s="38"/>
      <c r="AP221" s="38"/>
      <c r="AQ221" s="38"/>
      <c r="AR221" s="38"/>
      <c r="AS221" s="38"/>
      <c r="AT221" s="38"/>
      <c r="AU221" s="38"/>
      <c r="AV221" s="38"/>
      <c r="AW221" s="38"/>
      <c r="AX221" s="38"/>
      <c r="AY221" s="38"/>
      <c r="AZ221" s="38"/>
      <c r="BA221" s="38"/>
      <c r="BB221" s="38"/>
      <c r="BC221" s="38"/>
      <c r="BD221" s="38"/>
      <c r="BE221" s="38"/>
      <c r="BF221" s="38"/>
      <c r="BG221" s="38"/>
      <c r="BH221" s="38"/>
      <c r="BI221" s="38"/>
      <c r="BJ221" s="38"/>
      <c r="BK221" s="38"/>
      <c r="BL221" s="38"/>
      <c r="BM221" s="38"/>
      <c r="BN221" s="38"/>
      <c r="BO221" s="38"/>
      <c r="BP221" s="38"/>
      <c r="BQ221" s="38"/>
      <c r="BR221" s="38"/>
      <c r="BS221" s="38"/>
      <c r="BT221" s="38"/>
      <c r="BU221" s="38"/>
      <c r="BV221" s="38"/>
      <c r="BW221" s="38"/>
      <c r="BX221" s="38"/>
      <c r="BY221" s="139">
        <f t="shared" si="57"/>
        <v>44841</v>
      </c>
      <c r="BZ221" s="147" t="s">
        <v>290</v>
      </c>
      <c r="CA221" s="38"/>
      <c r="CB221" s="38"/>
      <c r="CC221" s="39"/>
      <c r="CD221" s="40"/>
      <c r="CE221" s="40"/>
      <c r="CF221" s="38"/>
      <c r="CG221" s="38"/>
      <c r="CH221" s="38"/>
      <c r="CI221" s="38"/>
      <c r="CJ221" s="38"/>
      <c r="CK221" s="38"/>
      <c r="CL221" s="38"/>
      <c r="CM221" s="38"/>
      <c r="CN221" s="38"/>
      <c r="CO221" s="38"/>
      <c r="CP221" s="38"/>
      <c r="CQ221" s="38"/>
      <c r="CR221" s="38"/>
      <c r="CS221" s="38"/>
      <c r="CT221" s="38"/>
      <c r="CU221" s="140">
        <f t="shared" si="58"/>
        <v>44841</v>
      </c>
      <c r="CV221" s="117"/>
    </row>
    <row r="222" spans="41:100" x14ac:dyDescent="0.25">
      <c r="AO222" s="38"/>
      <c r="AP222" s="38"/>
      <c r="AQ222" s="38"/>
      <c r="AR222" s="38"/>
      <c r="AS222" s="38"/>
      <c r="AT222" s="38"/>
      <c r="AU222" s="38"/>
      <c r="AV222" s="38"/>
      <c r="AW222" s="38"/>
      <c r="AX222" s="38"/>
      <c r="AY222" s="38"/>
      <c r="AZ222" s="38"/>
      <c r="BA222" s="38"/>
      <c r="BB222" s="38"/>
      <c r="BC222" s="38"/>
      <c r="BD222" s="38"/>
      <c r="BE222" s="38"/>
      <c r="BF222" s="38"/>
      <c r="BG222" s="38"/>
      <c r="BH222" s="38"/>
      <c r="BI222" s="38"/>
      <c r="BJ222" s="38"/>
      <c r="BK222" s="38"/>
      <c r="BL222" s="38"/>
      <c r="BM222" s="38"/>
      <c r="BN222" s="38"/>
      <c r="BO222" s="38"/>
      <c r="BP222" s="38"/>
      <c r="BQ222" s="38"/>
      <c r="BR222" s="38"/>
      <c r="BS222" s="38"/>
      <c r="BT222" s="38"/>
      <c r="BU222" s="38"/>
      <c r="BV222" s="38"/>
      <c r="BW222" s="38"/>
      <c r="BX222" s="38"/>
      <c r="BY222" s="139">
        <f t="shared" si="57"/>
        <v>44842</v>
      </c>
      <c r="BZ222" s="147" t="s">
        <v>291</v>
      </c>
      <c r="CA222" s="38"/>
      <c r="CB222" s="38"/>
      <c r="CC222" s="39"/>
      <c r="CD222" s="40"/>
      <c r="CE222" s="40"/>
      <c r="CF222" s="38"/>
      <c r="CG222" s="38"/>
      <c r="CH222" s="38"/>
      <c r="CI222" s="38"/>
      <c r="CJ222" s="38"/>
      <c r="CK222" s="38"/>
      <c r="CL222" s="38"/>
      <c r="CM222" s="38"/>
      <c r="CN222" s="38"/>
      <c r="CO222" s="38"/>
      <c r="CP222" s="38"/>
      <c r="CQ222" s="38"/>
      <c r="CR222" s="38"/>
      <c r="CS222" s="38"/>
      <c r="CT222" s="38"/>
      <c r="CU222" s="140">
        <f t="shared" si="58"/>
        <v>44842</v>
      </c>
      <c r="CV222" s="117"/>
    </row>
    <row r="223" spans="41:100" x14ac:dyDescent="0.25">
      <c r="AO223" s="38"/>
      <c r="AP223" s="38"/>
      <c r="AQ223" s="38"/>
      <c r="AR223" s="38"/>
      <c r="AS223" s="38"/>
      <c r="AT223" s="38"/>
      <c r="AU223" s="38"/>
      <c r="AV223" s="38"/>
      <c r="AW223" s="38"/>
      <c r="AX223" s="38"/>
      <c r="AY223" s="38"/>
      <c r="AZ223" s="38"/>
      <c r="BA223" s="38"/>
      <c r="BB223" s="38"/>
      <c r="BC223" s="38"/>
      <c r="BD223" s="38"/>
      <c r="BE223" s="38"/>
      <c r="BF223" s="38"/>
      <c r="BG223" s="38"/>
      <c r="BH223" s="38"/>
      <c r="BI223" s="38"/>
      <c r="BJ223" s="38"/>
      <c r="BK223" s="38"/>
      <c r="BL223" s="38"/>
      <c r="BM223" s="38"/>
      <c r="BN223" s="38"/>
      <c r="BO223" s="38"/>
      <c r="BP223" s="38"/>
      <c r="BQ223" s="38"/>
      <c r="BR223" s="38"/>
      <c r="BS223" s="38"/>
      <c r="BT223" s="38"/>
      <c r="BU223" s="38"/>
      <c r="BV223" s="38"/>
      <c r="BW223" s="38"/>
      <c r="BX223" s="38"/>
      <c r="BY223" s="139">
        <f t="shared" si="57"/>
        <v>44843</v>
      </c>
      <c r="BZ223" s="147" t="s">
        <v>292</v>
      </c>
      <c r="CA223" s="38"/>
      <c r="CB223" s="38"/>
      <c r="CC223" s="39"/>
      <c r="CD223" s="40"/>
      <c r="CE223" s="40"/>
      <c r="CF223" s="38"/>
      <c r="CG223" s="38"/>
      <c r="CH223" s="38"/>
      <c r="CI223" s="38"/>
      <c r="CJ223" s="38"/>
      <c r="CK223" s="38"/>
      <c r="CL223" s="38"/>
      <c r="CM223" s="38"/>
      <c r="CN223" s="38"/>
      <c r="CO223" s="38"/>
      <c r="CP223" s="38"/>
      <c r="CQ223" s="38"/>
      <c r="CR223" s="38"/>
      <c r="CS223" s="38"/>
      <c r="CT223" s="38"/>
      <c r="CU223" s="140">
        <f t="shared" si="58"/>
        <v>44843</v>
      </c>
      <c r="CV223" s="117"/>
    </row>
    <row r="224" spans="41:100" x14ac:dyDescent="0.25">
      <c r="AO224" s="38"/>
      <c r="AP224" s="38"/>
      <c r="AQ224" s="38"/>
      <c r="AR224" s="38"/>
      <c r="AS224" s="38"/>
      <c r="AT224" s="38"/>
      <c r="AU224" s="38"/>
      <c r="AV224" s="38"/>
      <c r="AW224" s="38"/>
      <c r="AX224" s="38"/>
      <c r="AY224" s="38"/>
      <c r="AZ224" s="38"/>
      <c r="BA224" s="38"/>
      <c r="BB224" s="38"/>
      <c r="BC224" s="38"/>
      <c r="BD224" s="38"/>
      <c r="BE224" s="38"/>
      <c r="BF224" s="38"/>
      <c r="BG224" s="38"/>
      <c r="BH224" s="38"/>
      <c r="BI224" s="38"/>
      <c r="BJ224" s="38"/>
      <c r="BK224" s="38"/>
      <c r="BL224" s="38"/>
      <c r="BM224" s="38"/>
      <c r="BN224" s="38"/>
      <c r="BO224" s="38"/>
      <c r="BP224" s="38"/>
      <c r="BQ224" s="38"/>
      <c r="BR224" s="38"/>
      <c r="BS224" s="38"/>
      <c r="BT224" s="38"/>
      <c r="BU224" s="38"/>
      <c r="BV224" s="38"/>
      <c r="BW224" s="38"/>
      <c r="BX224" s="38"/>
      <c r="BY224" s="139">
        <f t="shared" si="57"/>
        <v>44844</v>
      </c>
      <c r="BZ224" s="147" t="s">
        <v>293</v>
      </c>
      <c r="CA224" s="38"/>
      <c r="CB224" s="38"/>
      <c r="CC224" s="39"/>
      <c r="CD224" s="40"/>
      <c r="CE224" s="40"/>
      <c r="CF224" s="38"/>
      <c r="CG224" s="38"/>
      <c r="CH224" s="38"/>
      <c r="CI224" s="38"/>
      <c r="CJ224" s="38"/>
      <c r="CK224" s="38"/>
      <c r="CL224" s="38"/>
      <c r="CM224" s="38"/>
      <c r="CN224" s="38"/>
      <c r="CO224" s="38"/>
      <c r="CP224" s="38"/>
      <c r="CQ224" s="38"/>
      <c r="CR224" s="38"/>
      <c r="CS224" s="38"/>
      <c r="CT224" s="38"/>
      <c r="CU224" s="140">
        <f t="shared" si="58"/>
        <v>44844</v>
      </c>
      <c r="CV224" s="117"/>
    </row>
    <row r="225" spans="41:100" x14ac:dyDescent="0.25">
      <c r="AO225" s="38"/>
      <c r="AP225" s="38"/>
      <c r="AQ225" s="38"/>
      <c r="AR225" s="38"/>
      <c r="AS225" s="38"/>
      <c r="AT225" s="38"/>
      <c r="AU225" s="38"/>
      <c r="AV225" s="38"/>
      <c r="AW225" s="38"/>
      <c r="AX225" s="38"/>
      <c r="AY225" s="38"/>
      <c r="AZ225" s="38"/>
      <c r="BA225" s="38"/>
      <c r="BB225" s="38"/>
      <c r="BC225" s="38"/>
      <c r="BD225" s="38"/>
      <c r="BE225" s="38"/>
      <c r="BF225" s="38"/>
      <c r="BG225" s="38"/>
      <c r="BH225" s="38"/>
      <c r="BI225" s="38"/>
      <c r="BJ225" s="38"/>
      <c r="BK225" s="38"/>
      <c r="BL225" s="38"/>
      <c r="BM225" s="38"/>
      <c r="BN225" s="38"/>
      <c r="BO225" s="38"/>
      <c r="BP225" s="38"/>
      <c r="BQ225" s="38"/>
      <c r="BR225" s="38"/>
      <c r="BS225" s="38"/>
      <c r="BT225" s="38"/>
      <c r="BU225" s="38"/>
      <c r="BV225" s="38"/>
      <c r="BW225" s="38"/>
      <c r="BX225" s="38"/>
      <c r="BY225" s="139">
        <f t="shared" si="57"/>
        <v>44845</v>
      </c>
      <c r="BZ225" s="147" t="s">
        <v>294</v>
      </c>
      <c r="CA225" s="38"/>
      <c r="CB225" s="38"/>
      <c r="CC225" s="39"/>
      <c r="CD225" s="40"/>
      <c r="CE225" s="40"/>
      <c r="CF225" s="38"/>
      <c r="CG225" s="38"/>
      <c r="CH225" s="38"/>
      <c r="CI225" s="38"/>
      <c r="CJ225" s="38"/>
      <c r="CK225" s="38"/>
      <c r="CL225" s="38"/>
      <c r="CM225" s="38"/>
      <c r="CN225" s="38"/>
      <c r="CO225" s="38"/>
      <c r="CP225" s="38"/>
      <c r="CQ225" s="38"/>
      <c r="CR225" s="38"/>
      <c r="CS225" s="38"/>
      <c r="CT225" s="38"/>
      <c r="CU225" s="140">
        <f t="shared" si="58"/>
        <v>44845</v>
      </c>
      <c r="CV225" s="117"/>
    </row>
    <row r="226" spans="41:100" x14ac:dyDescent="0.25">
      <c r="AO226" s="38"/>
      <c r="AP226" s="38"/>
      <c r="AQ226" s="38"/>
      <c r="AR226" s="38"/>
      <c r="AS226" s="38"/>
      <c r="AT226" s="38"/>
      <c r="AU226" s="38"/>
      <c r="AV226" s="38"/>
      <c r="AW226" s="38"/>
      <c r="AX226" s="38"/>
      <c r="AY226" s="38"/>
      <c r="AZ226" s="38"/>
      <c r="BA226" s="38"/>
      <c r="BB226" s="38"/>
      <c r="BC226" s="38"/>
      <c r="BD226" s="38"/>
      <c r="BE226" s="38"/>
      <c r="BF226" s="38"/>
      <c r="BG226" s="38"/>
      <c r="BH226" s="38"/>
      <c r="BI226" s="38"/>
      <c r="BJ226" s="38"/>
      <c r="BK226" s="38"/>
      <c r="BL226" s="38"/>
      <c r="BM226" s="38"/>
      <c r="BN226" s="38"/>
      <c r="BO226" s="38"/>
      <c r="BP226" s="38"/>
      <c r="BQ226" s="38"/>
      <c r="BR226" s="38"/>
      <c r="BS226" s="38"/>
      <c r="BT226" s="38"/>
      <c r="BU226" s="38"/>
      <c r="BV226" s="38"/>
      <c r="BW226" s="38"/>
      <c r="BX226" s="38"/>
      <c r="BY226" s="139">
        <f t="shared" si="57"/>
        <v>44846</v>
      </c>
      <c r="BZ226" s="147" t="s">
        <v>295</v>
      </c>
      <c r="CA226" s="38"/>
      <c r="CB226" s="38"/>
      <c r="CC226" s="39"/>
      <c r="CD226" s="40"/>
      <c r="CE226" s="40"/>
      <c r="CF226" s="38"/>
      <c r="CG226" s="38"/>
      <c r="CH226" s="38"/>
      <c r="CI226" s="38"/>
      <c r="CJ226" s="38"/>
      <c r="CK226" s="38"/>
      <c r="CL226" s="38"/>
      <c r="CM226" s="38"/>
      <c r="CN226" s="38"/>
      <c r="CO226" s="38"/>
      <c r="CP226" s="38"/>
      <c r="CQ226" s="38"/>
      <c r="CR226" s="38"/>
      <c r="CS226" s="38"/>
      <c r="CT226" s="38"/>
      <c r="CU226" s="140">
        <f t="shared" si="58"/>
        <v>44846</v>
      </c>
      <c r="CV226" s="117"/>
    </row>
    <row r="227" spans="41:100" x14ac:dyDescent="0.25">
      <c r="AO227" s="38"/>
      <c r="AP227" s="38"/>
      <c r="AQ227" s="38"/>
      <c r="AR227" s="38"/>
      <c r="AS227" s="38"/>
      <c r="AT227" s="38"/>
      <c r="AU227" s="38"/>
      <c r="AV227" s="38"/>
      <c r="AW227" s="38"/>
      <c r="AX227" s="38"/>
      <c r="AY227" s="38"/>
      <c r="AZ227" s="38"/>
      <c r="BA227" s="38"/>
      <c r="BB227" s="38"/>
      <c r="BC227" s="38"/>
      <c r="BD227" s="38"/>
      <c r="BE227" s="38"/>
      <c r="BF227" s="38"/>
      <c r="BG227" s="38"/>
      <c r="BH227" s="38"/>
      <c r="BI227" s="38"/>
      <c r="BJ227" s="38"/>
      <c r="BK227" s="38"/>
      <c r="BL227" s="38"/>
      <c r="BM227" s="38"/>
      <c r="BN227" s="38"/>
      <c r="BO227" s="38"/>
      <c r="BP227" s="38"/>
      <c r="BQ227" s="38"/>
      <c r="BR227" s="38"/>
      <c r="BS227" s="38"/>
      <c r="BT227" s="38"/>
      <c r="BU227" s="38"/>
      <c r="BV227" s="38"/>
      <c r="BW227" s="38"/>
      <c r="BX227" s="38"/>
      <c r="BY227" s="139">
        <f t="shared" si="57"/>
        <v>44847</v>
      </c>
      <c r="BZ227" s="147" t="s">
        <v>296</v>
      </c>
      <c r="CA227" s="38"/>
      <c r="CB227" s="38"/>
      <c r="CC227" s="39"/>
      <c r="CD227" s="40"/>
      <c r="CE227" s="40"/>
      <c r="CF227" s="38"/>
      <c r="CG227" s="38"/>
      <c r="CH227" s="38"/>
      <c r="CI227" s="38"/>
      <c r="CJ227" s="38"/>
      <c r="CK227" s="38"/>
      <c r="CL227" s="38"/>
      <c r="CM227" s="38"/>
      <c r="CN227" s="38"/>
      <c r="CO227" s="38"/>
      <c r="CP227" s="38"/>
      <c r="CQ227" s="38"/>
      <c r="CR227" s="38"/>
      <c r="CS227" s="38"/>
      <c r="CT227" s="38"/>
      <c r="CU227" s="140">
        <f t="shared" si="58"/>
        <v>44847</v>
      </c>
      <c r="CV227" s="117"/>
    </row>
    <row r="228" spans="41:100" x14ac:dyDescent="0.25">
      <c r="AO228" s="38"/>
      <c r="AP228" s="38"/>
      <c r="AQ228" s="38"/>
      <c r="AR228" s="38"/>
      <c r="AS228" s="38"/>
      <c r="AT228" s="38"/>
      <c r="AU228" s="38"/>
      <c r="AV228" s="38"/>
      <c r="AW228" s="38"/>
      <c r="AX228" s="38"/>
      <c r="AY228" s="38"/>
      <c r="AZ228" s="38"/>
      <c r="BA228" s="38"/>
      <c r="BB228" s="38"/>
      <c r="BC228" s="38"/>
      <c r="BD228" s="38"/>
      <c r="BE228" s="38"/>
      <c r="BF228" s="38"/>
      <c r="BG228" s="38"/>
      <c r="BH228" s="38"/>
      <c r="BI228" s="38"/>
      <c r="BJ228" s="38"/>
      <c r="BK228" s="38"/>
      <c r="BL228" s="38"/>
      <c r="BM228" s="38"/>
      <c r="BN228" s="38"/>
      <c r="BO228" s="38"/>
      <c r="BP228" s="38"/>
      <c r="BQ228" s="38"/>
      <c r="BR228" s="38"/>
      <c r="BS228" s="38"/>
      <c r="BT228" s="38"/>
      <c r="BU228" s="38"/>
      <c r="BV228" s="38"/>
      <c r="BW228" s="38"/>
      <c r="BX228" s="38"/>
      <c r="BY228" s="139">
        <f t="shared" si="57"/>
        <v>44848</v>
      </c>
      <c r="BZ228" s="147" t="s">
        <v>297</v>
      </c>
      <c r="CA228" s="38"/>
      <c r="CB228" s="38"/>
      <c r="CC228" s="39"/>
      <c r="CD228" s="40"/>
      <c r="CE228" s="40"/>
      <c r="CF228" s="38"/>
      <c r="CG228" s="38"/>
      <c r="CH228" s="38"/>
      <c r="CI228" s="38"/>
      <c r="CJ228" s="38"/>
      <c r="CK228" s="38"/>
      <c r="CL228" s="38"/>
      <c r="CM228" s="38"/>
      <c r="CN228" s="38"/>
      <c r="CO228" s="38"/>
      <c r="CP228" s="38"/>
      <c r="CQ228" s="38"/>
      <c r="CR228" s="38"/>
      <c r="CS228" s="38"/>
      <c r="CT228" s="38"/>
      <c r="CU228" s="140">
        <f t="shared" si="58"/>
        <v>44848</v>
      </c>
      <c r="CV228" s="117"/>
    </row>
    <row r="229" spans="41:100" x14ac:dyDescent="0.25">
      <c r="AO229" s="38"/>
      <c r="AP229" s="38"/>
      <c r="AQ229" s="38"/>
      <c r="AR229" s="38"/>
      <c r="AS229" s="38"/>
      <c r="AT229" s="38"/>
      <c r="AU229" s="38"/>
      <c r="AV229" s="38"/>
      <c r="AW229" s="38"/>
      <c r="AX229" s="38"/>
      <c r="AY229" s="38"/>
      <c r="AZ229" s="38"/>
      <c r="BA229" s="38"/>
      <c r="BB229" s="38"/>
      <c r="BC229" s="38"/>
      <c r="BD229" s="38"/>
      <c r="BE229" s="38"/>
      <c r="BF229" s="38"/>
      <c r="BG229" s="38"/>
      <c r="BH229" s="38"/>
      <c r="BI229" s="38"/>
      <c r="BJ229" s="38"/>
      <c r="BK229" s="38"/>
      <c r="BL229" s="38"/>
      <c r="BM229" s="38"/>
      <c r="BN229" s="38"/>
      <c r="BO229" s="38"/>
      <c r="BP229" s="38"/>
      <c r="BQ229" s="38"/>
      <c r="BR229" s="38"/>
      <c r="BS229" s="38"/>
      <c r="BT229" s="38"/>
      <c r="BU229" s="38"/>
      <c r="BV229" s="38"/>
      <c r="BW229" s="38"/>
      <c r="BX229" s="38"/>
      <c r="BY229" s="139">
        <f t="shared" si="57"/>
        <v>44849</v>
      </c>
      <c r="BZ229" s="147" t="s">
        <v>298</v>
      </c>
      <c r="CA229" s="38"/>
      <c r="CB229" s="38"/>
      <c r="CC229" s="39"/>
      <c r="CD229" s="40"/>
      <c r="CE229" s="40"/>
      <c r="CF229" s="38"/>
      <c r="CG229" s="38"/>
      <c r="CH229" s="38"/>
      <c r="CI229" s="38"/>
      <c r="CJ229" s="38"/>
      <c r="CK229" s="38"/>
      <c r="CL229" s="38"/>
      <c r="CM229" s="38"/>
      <c r="CN229" s="38"/>
      <c r="CO229" s="38"/>
      <c r="CP229" s="38"/>
      <c r="CQ229" s="38"/>
      <c r="CR229" s="38"/>
      <c r="CS229" s="38"/>
      <c r="CT229" s="38"/>
      <c r="CU229" s="140">
        <f t="shared" si="58"/>
        <v>44849</v>
      </c>
      <c r="CV229" s="117"/>
    </row>
    <row r="230" spans="41:100" x14ac:dyDescent="0.25">
      <c r="AO230" s="38"/>
      <c r="AP230" s="38"/>
      <c r="AQ230" s="38"/>
      <c r="AR230" s="38"/>
      <c r="AS230" s="38"/>
      <c r="AT230" s="38"/>
      <c r="AU230" s="38"/>
      <c r="AV230" s="38"/>
      <c r="AW230" s="38"/>
      <c r="AX230" s="38"/>
      <c r="AY230" s="38"/>
      <c r="AZ230" s="38"/>
      <c r="BA230" s="38"/>
      <c r="BB230" s="38"/>
      <c r="BC230" s="38"/>
      <c r="BD230" s="38"/>
      <c r="BE230" s="38"/>
      <c r="BF230" s="38"/>
      <c r="BG230" s="38"/>
      <c r="BH230" s="38"/>
      <c r="BI230" s="38"/>
      <c r="BJ230" s="38"/>
      <c r="BK230" s="38"/>
      <c r="BL230" s="38"/>
      <c r="BM230" s="38"/>
      <c r="BN230" s="38"/>
      <c r="BO230" s="38"/>
      <c r="BP230" s="38"/>
      <c r="BQ230" s="38"/>
      <c r="BR230" s="38"/>
      <c r="BS230" s="38"/>
      <c r="BT230" s="38"/>
      <c r="BU230" s="38"/>
      <c r="BV230" s="38"/>
      <c r="BW230" s="38"/>
      <c r="BX230" s="38"/>
      <c r="BY230" s="139">
        <f t="shared" si="57"/>
        <v>44850</v>
      </c>
      <c r="BZ230" s="147" t="s">
        <v>299</v>
      </c>
      <c r="CA230" s="38"/>
      <c r="CB230" s="38"/>
      <c r="CC230" s="39"/>
      <c r="CD230" s="40"/>
      <c r="CE230" s="40"/>
      <c r="CF230" s="38"/>
      <c r="CG230" s="38"/>
      <c r="CH230" s="38"/>
      <c r="CI230" s="38"/>
      <c r="CJ230" s="38"/>
      <c r="CK230" s="38"/>
      <c r="CL230" s="38"/>
      <c r="CM230" s="38"/>
      <c r="CN230" s="38"/>
      <c r="CO230" s="38"/>
      <c r="CP230" s="38"/>
      <c r="CQ230" s="38"/>
      <c r="CR230" s="38"/>
      <c r="CS230" s="38"/>
      <c r="CT230" s="38"/>
      <c r="CU230" s="140">
        <f t="shared" si="58"/>
        <v>44850</v>
      </c>
      <c r="CV230" s="117"/>
    </row>
    <row r="231" spans="41:100" x14ac:dyDescent="0.25">
      <c r="AO231" s="38"/>
      <c r="AP231" s="38"/>
      <c r="AQ231" s="38"/>
      <c r="AR231" s="38"/>
      <c r="AS231" s="38"/>
      <c r="AT231" s="38"/>
      <c r="AU231" s="38"/>
      <c r="AV231" s="38"/>
      <c r="AW231" s="38"/>
      <c r="AX231" s="38"/>
      <c r="AY231" s="38"/>
      <c r="AZ231" s="38"/>
      <c r="BA231" s="38"/>
      <c r="BB231" s="38"/>
      <c r="BC231" s="38"/>
      <c r="BD231" s="38"/>
      <c r="BE231" s="38"/>
      <c r="BF231" s="38"/>
      <c r="BG231" s="38"/>
      <c r="BH231" s="38"/>
      <c r="BI231" s="38"/>
      <c r="BJ231" s="38"/>
      <c r="BK231" s="38"/>
      <c r="BL231" s="38"/>
      <c r="BM231" s="38"/>
      <c r="BN231" s="38"/>
      <c r="BO231" s="38"/>
      <c r="BP231" s="38"/>
      <c r="BQ231" s="38"/>
      <c r="BR231" s="38"/>
      <c r="BS231" s="38"/>
      <c r="BT231" s="38"/>
      <c r="BU231" s="38"/>
      <c r="BV231" s="38"/>
      <c r="BW231" s="38"/>
      <c r="BX231" s="38"/>
      <c r="BY231" s="139">
        <f t="shared" si="57"/>
        <v>44851</v>
      </c>
      <c r="BZ231" s="147" t="s">
        <v>300</v>
      </c>
      <c r="CA231" s="38"/>
      <c r="CB231" s="38"/>
      <c r="CC231" s="39"/>
      <c r="CD231" s="40"/>
      <c r="CE231" s="40"/>
      <c r="CF231" s="38"/>
      <c r="CG231" s="38"/>
      <c r="CH231" s="38"/>
      <c r="CI231" s="38"/>
      <c r="CJ231" s="38"/>
      <c r="CK231" s="38"/>
      <c r="CL231" s="38"/>
      <c r="CM231" s="38"/>
      <c r="CN231" s="38"/>
      <c r="CO231" s="38"/>
      <c r="CP231" s="38"/>
      <c r="CQ231" s="38"/>
      <c r="CR231" s="38"/>
      <c r="CS231" s="38"/>
      <c r="CT231" s="38"/>
      <c r="CU231" s="140">
        <f t="shared" si="58"/>
        <v>44851</v>
      </c>
      <c r="CV231" s="117"/>
    </row>
    <row r="232" spans="41:100" x14ac:dyDescent="0.25">
      <c r="AO232" s="38"/>
      <c r="AP232" s="38"/>
      <c r="AQ232" s="38"/>
      <c r="AR232" s="38"/>
      <c r="AS232" s="38"/>
      <c r="AT232" s="38"/>
      <c r="AU232" s="38"/>
      <c r="AV232" s="38"/>
      <c r="AW232" s="38"/>
      <c r="AX232" s="38"/>
      <c r="AY232" s="38"/>
      <c r="AZ232" s="38"/>
      <c r="BA232" s="38"/>
      <c r="BB232" s="38"/>
      <c r="BC232" s="38"/>
      <c r="BD232" s="38"/>
      <c r="BE232" s="38"/>
      <c r="BF232" s="38"/>
      <c r="BG232" s="38"/>
      <c r="BH232" s="38"/>
      <c r="BI232" s="38"/>
      <c r="BJ232" s="38"/>
      <c r="BK232" s="38"/>
      <c r="BL232" s="38"/>
      <c r="BM232" s="38"/>
      <c r="BN232" s="38"/>
      <c r="BO232" s="38"/>
      <c r="BP232" s="38"/>
      <c r="BQ232" s="38"/>
      <c r="BR232" s="38"/>
      <c r="BS232" s="38"/>
      <c r="BT232" s="38"/>
      <c r="BU232" s="38"/>
      <c r="BV232" s="38"/>
      <c r="BW232" s="38"/>
      <c r="BX232" s="38"/>
      <c r="BY232" s="139">
        <f t="shared" si="57"/>
        <v>44852</v>
      </c>
      <c r="BZ232" s="147" t="s">
        <v>301</v>
      </c>
      <c r="CA232" s="38"/>
      <c r="CB232" s="38"/>
      <c r="CC232" s="39"/>
      <c r="CD232" s="40"/>
      <c r="CE232" s="40"/>
      <c r="CF232" s="38"/>
      <c r="CG232" s="38"/>
      <c r="CH232" s="38"/>
      <c r="CI232" s="38"/>
      <c r="CJ232" s="38"/>
      <c r="CK232" s="38"/>
      <c r="CL232" s="38"/>
      <c r="CM232" s="38"/>
      <c r="CN232" s="38"/>
      <c r="CO232" s="38"/>
      <c r="CP232" s="38"/>
      <c r="CQ232" s="38"/>
      <c r="CR232" s="38"/>
      <c r="CS232" s="38"/>
      <c r="CT232" s="38"/>
      <c r="CU232" s="140">
        <f t="shared" si="58"/>
        <v>44852</v>
      </c>
      <c r="CV232" s="117"/>
    </row>
    <row r="233" spans="41:100" x14ac:dyDescent="0.25">
      <c r="AO233" s="38"/>
      <c r="AP233" s="38"/>
      <c r="AQ233" s="38"/>
      <c r="AR233" s="38"/>
      <c r="AS233" s="38"/>
      <c r="AT233" s="38"/>
      <c r="AU233" s="38"/>
      <c r="AV233" s="38"/>
      <c r="AW233" s="38"/>
      <c r="AX233" s="38"/>
      <c r="AY233" s="38"/>
      <c r="AZ233" s="38"/>
      <c r="BA233" s="38"/>
      <c r="BB233" s="38"/>
      <c r="BC233" s="38"/>
      <c r="BD233" s="38"/>
      <c r="BE233" s="38"/>
      <c r="BF233" s="38"/>
      <c r="BG233" s="38"/>
      <c r="BH233" s="38"/>
      <c r="BI233" s="38"/>
      <c r="BJ233" s="38"/>
      <c r="BK233" s="38"/>
      <c r="BL233" s="38"/>
      <c r="BM233" s="38"/>
      <c r="BN233" s="38"/>
      <c r="BO233" s="38"/>
      <c r="BP233" s="38"/>
      <c r="BQ233" s="38"/>
      <c r="BR233" s="38"/>
      <c r="BS233" s="38"/>
      <c r="BT233" s="38"/>
      <c r="BU233" s="38"/>
      <c r="BV233" s="38"/>
      <c r="BW233" s="38"/>
      <c r="BX233" s="38"/>
      <c r="BY233" s="139">
        <f t="shared" si="57"/>
        <v>44853</v>
      </c>
      <c r="BZ233" s="147" t="s">
        <v>302</v>
      </c>
      <c r="CA233" s="38"/>
      <c r="CB233" s="38"/>
      <c r="CC233" s="39"/>
      <c r="CD233" s="40"/>
      <c r="CE233" s="40"/>
      <c r="CF233" s="38"/>
      <c r="CG233" s="38"/>
      <c r="CH233" s="38"/>
      <c r="CI233" s="38"/>
      <c r="CJ233" s="38"/>
      <c r="CK233" s="38"/>
      <c r="CL233" s="38"/>
      <c r="CM233" s="38"/>
      <c r="CN233" s="38"/>
      <c r="CO233" s="38"/>
      <c r="CP233" s="38"/>
      <c r="CQ233" s="38"/>
      <c r="CR233" s="38"/>
      <c r="CS233" s="38"/>
      <c r="CT233" s="38"/>
      <c r="CU233" s="140">
        <f t="shared" si="58"/>
        <v>44853</v>
      </c>
      <c r="CV233" s="117"/>
    </row>
    <row r="234" spans="41:100" x14ac:dyDescent="0.25">
      <c r="AO234" s="38"/>
      <c r="AP234" s="38"/>
      <c r="AQ234" s="38"/>
      <c r="AR234" s="38"/>
      <c r="AS234" s="38"/>
      <c r="AT234" s="38"/>
      <c r="AU234" s="38"/>
      <c r="AV234" s="38"/>
      <c r="AW234" s="38"/>
      <c r="AX234" s="38"/>
      <c r="AY234" s="38"/>
      <c r="AZ234" s="38"/>
      <c r="BA234" s="38"/>
      <c r="BB234" s="38"/>
      <c r="BC234" s="38"/>
      <c r="BD234" s="38"/>
      <c r="BE234" s="38"/>
      <c r="BF234" s="38"/>
      <c r="BG234" s="38"/>
      <c r="BH234" s="38"/>
      <c r="BI234" s="38"/>
      <c r="BJ234" s="38"/>
      <c r="BK234" s="38"/>
      <c r="BL234" s="38"/>
      <c r="BM234" s="38"/>
      <c r="BN234" s="38"/>
      <c r="BO234" s="38"/>
      <c r="BP234" s="38"/>
      <c r="BQ234" s="38"/>
      <c r="BR234" s="38"/>
      <c r="BS234" s="38"/>
      <c r="BT234" s="38"/>
      <c r="BU234" s="38"/>
      <c r="BV234" s="38"/>
      <c r="BW234" s="38"/>
      <c r="BX234" s="38"/>
      <c r="BY234" s="139">
        <f t="shared" si="57"/>
        <v>44854</v>
      </c>
      <c r="BZ234" s="147" t="s">
        <v>303</v>
      </c>
      <c r="CA234" s="38"/>
      <c r="CB234" s="38"/>
      <c r="CC234" s="39"/>
      <c r="CD234" s="40"/>
      <c r="CE234" s="40"/>
      <c r="CF234" s="38"/>
      <c r="CG234" s="38"/>
      <c r="CH234" s="38"/>
      <c r="CI234" s="38"/>
      <c r="CJ234" s="38"/>
      <c r="CK234" s="38"/>
      <c r="CL234" s="38"/>
      <c r="CM234" s="38"/>
      <c r="CN234" s="38"/>
      <c r="CO234" s="38"/>
      <c r="CP234" s="38"/>
      <c r="CQ234" s="38"/>
      <c r="CR234" s="38"/>
      <c r="CS234" s="38"/>
      <c r="CT234" s="38"/>
      <c r="CU234" s="140">
        <f t="shared" si="58"/>
        <v>44854</v>
      </c>
      <c r="CV234" s="117"/>
    </row>
    <row r="235" spans="41:100" x14ac:dyDescent="0.25">
      <c r="AO235" s="38"/>
      <c r="AP235" s="38"/>
      <c r="AQ235" s="38"/>
      <c r="AR235" s="38"/>
      <c r="AS235" s="38"/>
      <c r="AT235" s="38"/>
      <c r="AU235" s="38"/>
      <c r="AV235" s="38"/>
      <c r="AW235" s="38"/>
      <c r="AX235" s="38"/>
      <c r="AY235" s="38"/>
      <c r="AZ235" s="38"/>
      <c r="BA235" s="38"/>
      <c r="BB235" s="38"/>
      <c r="BC235" s="38"/>
      <c r="BD235" s="38"/>
      <c r="BE235" s="38"/>
      <c r="BF235" s="38"/>
      <c r="BG235" s="38"/>
      <c r="BH235" s="38"/>
      <c r="BI235" s="38"/>
      <c r="BJ235" s="38"/>
      <c r="BK235" s="38"/>
      <c r="BL235" s="38"/>
      <c r="BM235" s="38"/>
      <c r="BN235" s="38"/>
      <c r="BO235" s="38"/>
      <c r="BP235" s="38"/>
      <c r="BQ235" s="38"/>
      <c r="BR235" s="38"/>
      <c r="BS235" s="38"/>
      <c r="BT235" s="38"/>
      <c r="BU235" s="38"/>
      <c r="BV235" s="38"/>
      <c r="BW235" s="38"/>
      <c r="BX235" s="38"/>
      <c r="BY235" s="139">
        <f t="shared" si="57"/>
        <v>44855</v>
      </c>
      <c r="BZ235" s="147" t="s">
        <v>304</v>
      </c>
      <c r="CA235" s="38"/>
      <c r="CB235" s="38"/>
      <c r="CC235" s="39"/>
      <c r="CD235" s="40"/>
      <c r="CE235" s="40"/>
      <c r="CF235" s="38"/>
      <c r="CG235" s="38"/>
      <c r="CH235" s="38"/>
      <c r="CI235" s="38"/>
      <c r="CJ235" s="38"/>
      <c r="CK235" s="38"/>
      <c r="CL235" s="38"/>
      <c r="CM235" s="38"/>
      <c r="CN235" s="38"/>
      <c r="CO235" s="38"/>
      <c r="CP235" s="38"/>
      <c r="CQ235" s="38"/>
      <c r="CR235" s="38"/>
      <c r="CS235" s="38"/>
      <c r="CT235" s="38"/>
      <c r="CU235" s="140">
        <f t="shared" si="58"/>
        <v>44855</v>
      </c>
      <c r="CV235" s="117"/>
    </row>
    <row r="236" spans="41:100" x14ac:dyDescent="0.25">
      <c r="AO236" s="38"/>
      <c r="AP236" s="38"/>
      <c r="AQ236" s="38"/>
      <c r="AR236" s="38"/>
      <c r="AS236" s="38"/>
      <c r="AT236" s="38"/>
      <c r="AU236" s="38"/>
      <c r="AV236" s="38"/>
      <c r="AW236" s="38"/>
      <c r="AX236" s="38"/>
      <c r="AY236" s="38"/>
      <c r="AZ236" s="38"/>
      <c r="BA236" s="38"/>
      <c r="BB236" s="38"/>
      <c r="BC236" s="38"/>
      <c r="BD236" s="38"/>
      <c r="BE236" s="38"/>
      <c r="BF236" s="38"/>
      <c r="BG236" s="38"/>
      <c r="BH236" s="38"/>
      <c r="BI236" s="38"/>
      <c r="BJ236" s="38"/>
      <c r="BK236" s="38"/>
      <c r="BL236" s="38"/>
      <c r="BM236" s="38"/>
      <c r="BN236" s="38"/>
      <c r="BO236" s="38"/>
      <c r="BP236" s="38"/>
      <c r="BQ236" s="38"/>
      <c r="BR236" s="38"/>
      <c r="BS236" s="38"/>
      <c r="BT236" s="38"/>
      <c r="BU236" s="38"/>
      <c r="BV236" s="38"/>
      <c r="BW236" s="38"/>
      <c r="BX236" s="38"/>
      <c r="BY236" s="139">
        <f t="shared" si="57"/>
        <v>44856</v>
      </c>
      <c r="BZ236" s="147" t="s">
        <v>305</v>
      </c>
      <c r="CA236" s="38"/>
      <c r="CB236" s="38"/>
      <c r="CC236" s="39"/>
      <c r="CD236" s="40"/>
      <c r="CE236" s="40"/>
      <c r="CF236" s="38"/>
      <c r="CG236" s="38"/>
      <c r="CH236" s="38"/>
      <c r="CI236" s="38"/>
      <c r="CJ236" s="38"/>
      <c r="CK236" s="38"/>
      <c r="CL236" s="38"/>
      <c r="CM236" s="38"/>
      <c r="CN236" s="38"/>
      <c r="CO236" s="38"/>
      <c r="CP236" s="38"/>
      <c r="CQ236" s="38"/>
      <c r="CR236" s="38"/>
      <c r="CS236" s="38"/>
      <c r="CT236" s="38"/>
      <c r="CU236" s="140">
        <f t="shared" si="58"/>
        <v>44856</v>
      </c>
      <c r="CV236" s="117"/>
    </row>
    <row r="237" spans="41:100" x14ac:dyDescent="0.25">
      <c r="AO237" s="38"/>
      <c r="AP237" s="38"/>
      <c r="AQ237" s="38"/>
      <c r="AR237" s="38"/>
      <c r="AS237" s="38"/>
      <c r="AT237" s="38"/>
      <c r="AU237" s="38"/>
      <c r="AV237" s="38"/>
      <c r="AW237" s="38"/>
      <c r="AX237" s="38"/>
      <c r="AY237" s="38"/>
      <c r="AZ237" s="38"/>
      <c r="BA237" s="38"/>
      <c r="BB237" s="38"/>
      <c r="BC237" s="38"/>
      <c r="BD237" s="38"/>
      <c r="BE237" s="38"/>
      <c r="BF237" s="38"/>
      <c r="BG237" s="38"/>
      <c r="BH237" s="38"/>
      <c r="BI237" s="38"/>
      <c r="BJ237" s="38"/>
      <c r="BK237" s="38"/>
      <c r="BL237" s="38"/>
      <c r="BM237" s="38"/>
      <c r="BN237" s="38"/>
      <c r="BO237" s="38"/>
      <c r="BP237" s="38"/>
      <c r="BQ237" s="38"/>
      <c r="BR237" s="38"/>
      <c r="BS237" s="38"/>
      <c r="BT237" s="38"/>
      <c r="BU237" s="38"/>
      <c r="BV237" s="38"/>
      <c r="BW237" s="38"/>
      <c r="BX237" s="38"/>
      <c r="BY237" s="139">
        <f t="shared" si="57"/>
        <v>44857</v>
      </c>
      <c r="BZ237" s="147" t="s">
        <v>306</v>
      </c>
      <c r="CA237" s="38"/>
      <c r="CB237" s="38"/>
      <c r="CC237" s="39"/>
      <c r="CD237" s="40"/>
      <c r="CE237" s="40"/>
      <c r="CF237" s="38"/>
      <c r="CG237" s="38"/>
      <c r="CH237" s="38"/>
      <c r="CI237" s="38"/>
      <c r="CJ237" s="38"/>
      <c r="CK237" s="38"/>
      <c r="CL237" s="38"/>
      <c r="CM237" s="38"/>
      <c r="CN237" s="38"/>
      <c r="CO237" s="38"/>
      <c r="CP237" s="38"/>
      <c r="CQ237" s="38"/>
      <c r="CR237" s="38"/>
      <c r="CS237" s="38"/>
      <c r="CT237" s="38"/>
      <c r="CU237" s="140">
        <f t="shared" si="58"/>
        <v>44857</v>
      </c>
      <c r="CV237" s="117"/>
    </row>
    <row r="238" spans="41:100" x14ac:dyDescent="0.25">
      <c r="AO238" s="38"/>
      <c r="AP238" s="38"/>
      <c r="AQ238" s="38"/>
      <c r="AR238" s="38"/>
      <c r="AS238" s="38"/>
      <c r="AT238" s="38"/>
      <c r="AU238" s="38"/>
      <c r="AV238" s="38"/>
      <c r="AW238" s="38"/>
      <c r="AX238" s="38"/>
      <c r="AY238" s="38"/>
      <c r="AZ238" s="38"/>
      <c r="BA238" s="38"/>
      <c r="BB238" s="38"/>
      <c r="BC238" s="38"/>
      <c r="BD238" s="38"/>
      <c r="BE238" s="38"/>
      <c r="BF238" s="38"/>
      <c r="BG238" s="38"/>
      <c r="BH238" s="38"/>
      <c r="BI238" s="38"/>
      <c r="BJ238" s="38"/>
      <c r="BK238" s="38"/>
      <c r="BL238" s="38"/>
      <c r="BM238" s="38"/>
      <c r="BN238" s="38"/>
      <c r="BO238" s="38"/>
      <c r="BP238" s="38"/>
      <c r="BQ238" s="38"/>
      <c r="BR238" s="38"/>
      <c r="BS238" s="38"/>
      <c r="BT238" s="38"/>
      <c r="BU238" s="38"/>
      <c r="BV238" s="38"/>
      <c r="BW238" s="38"/>
      <c r="BX238" s="38"/>
      <c r="BY238" s="139">
        <f t="shared" si="57"/>
        <v>44858</v>
      </c>
      <c r="BZ238" s="147" t="s">
        <v>307</v>
      </c>
      <c r="CA238" s="38"/>
      <c r="CB238" s="38"/>
      <c r="CC238" s="39"/>
      <c r="CD238" s="40"/>
      <c r="CE238" s="40"/>
      <c r="CF238" s="38"/>
      <c r="CG238" s="38"/>
      <c r="CH238" s="38"/>
      <c r="CI238" s="38"/>
      <c r="CJ238" s="38"/>
      <c r="CK238" s="38"/>
      <c r="CL238" s="38"/>
      <c r="CM238" s="38"/>
      <c r="CN238" s="38"/>
      <c r="CO238" s="38"/>
      <c r="CP238" s="38"/>
      <c r="CQ238" s="38"/>
      <c r="CR238" s="38"/>
      <c r="CS238" s="38"/>
      <c r="CT238" s="38"/>
      <c r="CU238" s="140">
        <f t="shared" si="58"/>
        <v>44858</v>
      </c>
      <c r="CV238" s="117"/>
    </row>
    <row r="239" spans="41:100" x14ac:dyDescent="0.25">
      <c r="AO239" s="38"/>
      <c r="AP239" s="38"/>
      <c r="AQ239" s="38"/>
      <c r="AR239" s="38"/>
      <c r="AS239" s="38"/>
      <c r="AT239" s="38"/>
      <c r="AU239" s="38"/>
      <c r="AV239" s="38"/>
      <c r="AW239" s="38"/>
      <c r="AX239" s="38"/>
      <c r="AY239" s="38"/>
      <c r="AZ239" s="38"/>
      <c r="BA239" s="38"/>
      <c r="BB239" s="38"/>
      <c r="BC239" s="38"/>
      <c r="BD239" s="38"/>
      <c r="BE239" s="38"/>
      <c r="BF239" s="38"/>
      <c r="BG239" s="38"/>
      <c r="BH239" s="38"/>
      <c r="BI239" s="38"/>
      <c r="BJ239" s="38"/>
      <c r="BK239" s="38"/>
      <c r="BL239" s="38"/>
      <c r="BM239" s="38"/>
      <c r="BN239" s="38"/>
      <c r="BO239" s="38"/>
      <c r="BP239" s="38"/>
      <c r="BQ239" s="38"/>
      <c r="BR239" s="38"/>
      <c r="BS239" s="38"/>
      <c r="BT239" s="38"/>
      <c r="BU239" s="38"/>
      <c r="BV239" s="38"/>
      <c r="BW239" s="38"/>
      <c r="BX239" s="38"/>
      <c r="BY239" s="139">
        <f t="shared" si="57"/>
        <v>44859</v>
      </c>
      <c r="BZ239" s="147" t="s">
        <v>308</v>
      </c>
      <c r="CA239" s="38"/>
      <c r="CB239" s="38"/>
      <c r="CC239" s="39"/>
      <c r="CD239" s="40"/>
      <c r="CE239" s="40"/>
      <c r="CF239" s="38"/>
      <c r="CG239" s="38"/>
      <c r="CH239" s="38"/>
      <c r="CI239" s="38"/>
      <c r="CJ239" s="38"/>
      <c r="CK239" s="38"/>
      <c r="CL239" s="38"/>
      <c r="CM239" s="38"/>
      <c r="CN239" s="38"/>
      <c r="CO239" s="38"/>
      <c r="CP239" s="38"/>
      <c r="CQ239" s="38"/>
      <c r="CR239" s="38"/>
      <c r="CS239" s="38"/>
      <c r="CT239" s="38"/>
      <c r="CU239" s="140">
        <f t="shared" si="58"/>
        <v>44859</v>
      </c>
      <c r="CV239" s="117"/>
    </row>
    <row r="240" spans="41:100" x14ac:dyDescent="0.25">
      <c r="AO240" s="38"/>
      <c r="AP240" s="38"/>
      <c r="AQ240" s="38"/>
      <c r="AR240" s="38"/>
      <c r="AS240" s="38"/>
      <c r="AT240" s="38"/>
      <c r="AU240" s="38"/>
      <c r="AV240" s="38"/>
      <c r="AW240" s="38"/>
      <c r="AX240" s="38"/>
      <c r="AY240" s="38"/>
      <c r="AZ240" s="38"/>
      <c r="BA240" s="38"/>
      <c r="BB240" s="38"/>
      <c r="BC240" s="38"/>
      <c r="BD240" s="38"/>
      <c r="BE240" s="38"/>
      <c r="BF240" s="38"/>
      <c r="BG240" s="38"/>
      <c r="BH240" s="38"/>
      <c r="BI240" s="38"/>
      <c r="BJ240" s="38"/>
      <c r="BK240" s="38"/>
      <c r="BL240" s="38"/>
      <c r="BM240" s="38"/>
      <c r="BN240" s="38"/>
      <c r="BO240" s="38"/>
      <c r="BP240" s="38"/>
      <c r="BQ240" s="38"/>
      <c r="BR240" s="38"/>
      <c r="BS240" s="38"/>
      <c r="BT240" s="38"/>
      <c r="BU240" s="38"/>
      <c r="BV240" s="38"/>
      <c r="BW240" s="38"/>
      <c r="BX240" s="38"/>
      <c r="BY240" s="139">
        <f t="shared" si="57"/>
        <v>44860</v>
      </c>
      <c r="BZ240" s="147" t="s">
        <v>309</v>
      </c>
      <c r="CA240" s="38"/>
      <c r="CB240" s="38"/>
      <c r="CC240" s="39"/>
      <c r="CD240" s="40"/>
      <c r="CE240" s="40"/>
      <c r="CF240" s="38"/>
      <c r="CG240" s="38"/>
      <c r="CH240" s="38"/>
      <c r="CI240" s="38"/>
      <c r="CJ240" s="38"/>
      <c r="CK240" s="38"/>
      <c r="CL240" s="38"/>
      <c r="CM240" s="38"/>
      <c r="CN240" s="38"/>
      <c r="CO240" s="38"/>
      <c r="CP240" s="38"/>
      <c r="CQ240" s="38"/>
      <c r="CR240" s="38"/>
      <c r="CS240" s="38"/>
      <c r="CT240" s="38"/>
      <c r="CU240" s="140">
        <f t="shared" si="58"/>
        <v>44860</v>
      </c>
      <c r="CV240" s="117"/>
    </row>
    <row r="241" spans="41:100" x14ac:dyDescent="0.25">
      <c r="AO241" s="38"/>
      <c r="AP241" s="38"/>
      <c r="AQ241" s="38"/>
      <c r="AR241" s="38"/>
      <c r="AS241" s="38"/>
      <c r="AT241" s="38"/>
      <c r="AU241" s="38"/>
      <c r="AV241" s="38"/>
      <c r="AW241" s="38"/>
      <c r="AX241" s="38"/>
      <c r="AY241" s="38"/>
      <c r="AZ241" s="38"/>
      <c r="BA241" s="38"/>
      <c r="BB241" s="38"/>
      <c r="BC241" s="38"/>
      <c r="BD241" s="38"/>
      <c r="BE241" s="38"/>
      <c r="BF241" s="38"/>
      <c r="BG241" s="38"/>
      <c r="BH241" s="38"/>
      <c r="BI241" s="38"/>
      <c r="BJ241" s="38"/>
      <c r="BK241" s="38"/>
      <c r="BL241" s="38"/>
      <c r="BM241" s="38"/>
      <c r="BN241" s="38"/>
      <c r="BO241" s="38"/>
      <c r="BP241" s="38"/>
      <c r="BQ241" s="38"/>
      <c r="BR241" s="38"/>
      <c r="BS241" s="38"/>
      <c r="BT241" s="38"/>
      <c r="BU241" s="38"/>
      <c r="BV241" s="38"/>
      <c r="BW241" s="38"/>
      <c r="BX241" s="38"/>
      <c r="BY241" s="139">
        <f t="shared" si="57"/>
        <v>44861</v>
      </c>
      <c r="BZ241" s="147" t="s">
        <v>310</v>
      </c>
      <c r="CA241" s="38"/>
      <c r="CB241" s="38"/>
      <c r="CC241" s="39"/>
      <c r="CD241" s="40"/>
      <c r="CE241" s="40"/>
      <c r="CF241" s="38"/>
      <c r="CG241" s="38"/>
      <c r="CH241" s="38"/>
      <c r="CI241" s="38"/>
      <c r="CJ241" s="38"/>
      <c r="CK241" s="38"/>
      <c r="CL241" s="38"/>
      <c r="CM241" s="38"/>
      <c r="CN241" s="38"/>
      <c r="CO241" s="38"/>
      <c r="CP241" s="38"/>
      <c r="CQ241" s="38"/>
      <c r="CR241" s="38"/>
      <c r="CS241" s="38"/>
      <c r="CT241" s="38"/>
      <c r="CU241" s="140">
        <f t="shared" si="58"/>
        <v>44861</v>
      </c>
      <c r="CV241" s="117"/>
    </row>
    <row r="242" spans="41:100" x14ac:dyDescent="0.25">
      <c r="AO242" s="38"/>
      <c r="AP242" s="38"/>
      <c r="AQ242" s="38"/>
      <c r="AR242" s="38"/>
      <c r="AS242" s="38"/>
      <c r="AT242" s="38"/>
      <c r="AU242" s="38"/>
      <c r="AV242" s="38"/>
      <c r="AW242" s="38"/>
      <c r="AX242" s="38"/>
      <c r="AY242" s="38"/>
      <c r="AZ242" s="38"/>
      <c r="BA242" s="38"/>
      <c r="BB242" s="38"/>
      <c r="BC242" s="38"/>
      <c r="BD242" s="38"/>
      <c r="BE242" s="38"/>
      <c r="BF242" s="38"/>
      <c r="BG242" s="38"/>
      <c r="BH242" s="38"/>
      <c r="BI242" s="38"/>
      <c r="BJ242" s="38"/>
      <c r="BK242" s="38"/>
      <c r="BL242" s="38"/>
      <c r="BM242" s="38"/>
      <c r="BN242" s="38"/>
      <c r="BO242" s="38"/>
      <c r="BP242" s="38"/>
      <c r="BQ242" s="38"/>
      <c r="BR242" s="38"/>
      <c r="BS242" s="38"/>
      <c r="BT242" s="38"/>
      <c r="BU242" s="38"/>
      <c r="BV242" s="38"/>
      <c r="BW242" s="38"/>
      <c r="BX242" s="38"/>
      <c r="BY242" s="139">
        <f t="shared" si="57"/>
        <v>44862</v>
      </c>
      <c r="BZ242" s="147" t="s">
        <v>311</v>
      </c>
      <c r="CA242" s="38"/>
      <c r="CB242" s="38"/>
      <c r="CC242" s="39"/>
      <c r="CD242" s="40"/>
      <c r="CE242" s="40"/>
      <c r="CF242" s="38"/>
      <c r="CG242" s="38"/>
      <c r="CH242" s="38"/>
      <c r="CI242" s="38"/>
      <c r="CJ242" s="38"/>
      <c r="CK242" s="38"/>
      <c r="CL242" s="38"/>
      <c r="CM242" s="38"/>
      <c r="CN242" s="38"/>
      <c r="CO242" s="38"/>
      <c r="CP242" s="38"/>
      <c r="CQ242" s="38"/>
      <c r="CR242" s="38"/>
      <c r="CS242" s="38"/>
      <c r="CT242" s="38"/>
      <c r="CU242" s="140">
        <f t="shared" si="58"/>
        <v>44862</v>
      </c>
      <c r="CV242" s="117"/>
    </row>
    <row r="243" spans="41:100" x14ac:dyDescent="0.25">
      <c r="AO243" s="38"/>
      <c r="AP243" s="38"/>
      <c r="AQ243" s="38"/>
      <c r="AR243" s="38"/>
      <c r="AS243" s="38"/>
      <c r="AT243" s="38"/>
      <c r="AU243" s="38"/>
      <c r="AV243" s="38"/>
      <c r="AW243" s="38"/>
      <c r="AX243" s="38"/>
      <c r="AY243" s="38"/>
      <c r="AZ243" s="38"/>
      <c r="BA243" s="38"/>
      <c r="BB243" s="38"/>
      <c r="BC243" s="38"/>
      <c r="BD243" s="38"/>
      <c r="BE243" s="38"/>
      <c r="BF243" s="38"/>
      <c r="BG243" s="38"/>
      <c r="BH243" s="38"/>
      <c r="BI243" s="38"/>
      <c r="BJ243" s="38"/>
      <c r="BK243" s="38"/>
      <c r="BL243" s="38"/>
      <c r="BM243" s="38"/>
      <c r="BN243" s="38"/>
      <c r="BO243" s="38"/>
      <c r="BP243" s="38"/>
      <c r="BQ243" s="38"/>
      <c r="BR243" s="38"/>
      <c r="BS243" s="38"/>
      <c r="BT243" s="38"/>
      <c r="BU243" s="38"/>
      <c r="BV243" s="38"/>
      <c r="BW243" s="38"/>
      <c r="BX243" s="38"/>
      <c r="BY243" s="139">
        <f t="shared" si="57"/>
        <v>44863</v>
      </c>
      <c r="BZ243" s="147" t="s">
        <v>312</v>
      </c>
      <c r="CA243" s="38"/>
      <c r="CB243" s="38"/>
      <c r="CC243" s="39"/>
      <c r="CD243" s="40"/>
      <c r="CE243" s="40"/>
      <c r="CF243" s="38"/>
      <c r="CG243" s="38"/>
      <c r="CH243" s="38"/>
      <c r="CI243" s="38"/>
      <c r="CJ243" s="38"/>
      <c r="CK243" s="38"/>
      <c r="CL243" s="38"/>
      <c r="CM243" s="38"/>
      <c r="CN243" s="38"/>
      <c r="CO243" s="38"/>
      <c r="CP243" s="38"/>
      <c r="CQ243" s="38"/>
      <c r="CR243" s="38"/>
      <c r="CS243" s="38"/>
      <c r="CT243" s="38"/>
      <c r="CU243" s="140">
        <f t="shared" si="58"/>
        <v>44863</v>
      </c>
      <c r="CV243" s="117"/>
    </row>
    <row r="244" spans="41:100" x14ac:dyDescent="0.25">
      <c r="AO244" s="38"/>
      <c r="AP244" s="38"/>
      <c r="AQ244" s="38"/>
      <c r="AR244" s="38"/>
      <c r="AS244" s="38"/>
      <c r="AT244" s="38"/>
      <c r="AU244" s="38"/>
      <c r="AV244" s="38"/>
      <c r="AW244" s="38"/>
      <c r="AX244" s="38"/>
      <c r="AY244" s="38"/>
      <c r="AZ244" s="38"/>
      <c r="BA244" s="38"/>
      <c r="BB244" s="38"/>
      <c r="BC244" s="38"/>
      <c r="BD244" s="38"/>
      <c r="BE244" s="38"/>
      <c r="BF244" s="38"/>
      <c r="BG244" s="38"/>
      <c r="BH244" s="38"/>
      <c r="BI244" s="38"/>
      <c r="BJ244" s="38"/>
      <c r="BK244" s="38"/>
      <c r="BL244" s="38"/>
      <c r="BM244" s="38"/>
      <c r="BN244" s="38"/>
      <c r="BO244" s="38"/>
      <c r="BP244" s="38"/>
      <c r="BQ244" s="38"/>
      <c r="BR244" s="38"/>
      <c r="BS244" s="38"/>
      <c r="BT244" s="38"/>
      <c r="BU244" s="38"/>
      <c r="BV244" s="38"/>
      <c r="BW244" s="38"/>
      <c r="BX244" s="38"/>
      <c r="BY244" s="139">
        <f t="shared" si="57"/>
        <v>44864</v>
      </c>
      <c r="BZ244" s="147" t="s">
        <v>313</v>
      </c>
      <c r="CA244" s="38"/>
      <c r="CB244" s="38"/>
      <c r="CC244" s="39"/>
      <c r="CD244" s="40"/>
      <c r="CE244" s="40"/>
      <c r="CF244" s="38"/>
      <c r="CG244" s="38"/>
      <c r="CH244" s="38"/>
      <c r="CI244" s="38"/>
      <c r="CJ244" s="38"/>
      <c r="CK244" s="38"/>
      <c r="CL244" s="38"/>
      <c r="CM244" s="38"/>
      <c r="CN244" s="38"/>
      <c r="CO244" s="38"/>
      <c r="CP244" s="38"/>
      <c r="CQ244" s="38"/>
      <c r="CR244" s="38"/>
      <c r="CS244" s="38"/>
      <c r="CT244" s="38"/>
      <c r="CU244" s="140">
        <f t="shared" si="58"/>
        <v>44864</v>
      </c>
      <c r="CV244" s="117"/>
    </row>
    <row r="245" spans="41:100" x14ac:dyDescent="0.25">
      <c r="AO245" s="38"/>
      <c r="AP245" s="38"/>
      <c r="AQ245" s="38"/>
      <c r="AR245" s="38"/>
      <c r="AS245" s="38"/>
      <c r="AT245" s="38"/>
      <c r="AU245" s="38"/>
      <c r="AV245" s="38"/>
      <c r="AW245" s="38"/>
      <c r="AX245" s="38"/>
      <c r="AY245" s="38"/>
      <c r="AZ245" s="38"/>
      <c r="BA245" s="38"/>
      <c r="BB245" s="38"/>
      <c r="BC245" s="38"/>
      <c r="BD245" s="38"/>
      <c r="BE245" s="38"/>
      <c r="BF245" s="38"/>
      <c r="BG245" s="38"/>
      <c r="BH245" s="38"/>
      <c r="BI245" s="38"/>
      <c r="BJ245" s="38"/>
      <c r="BK245" s="38"/>
      <c r="BL245" s="38"/>
      <c r="BM245" s="38"/>
      <c r="BN245" s="38"/>
      <c r="BO245" s="38"/>
      <c r="BP245" s="38"/>
      <c r="BQ245" s="38"/>
      <c r="BR245" s="38"/>
      <c r="BS245" s="38"/>
      <c r="BT245" s="38"/>
      <c r="BU245" s="38"/>
      <c r="BV245" s="38"/>
      <c r="BW245" s="38"/>
      <c r="BX245" s="38"/>
      <c r="BY245" s="139">
        <f t="shared" si="57"/>
        <v>44865</v>
      </c>
      <c r="BZ245" s="147" t="s">
        <v>314</v>
      </c>
      <c r="CA245" s="38"/>
      <c r="CB245" s="38"/>
      <c r="CC245" s="39"/>
      <c r="CD245" s="40"/>
      <c r="CE245" s="40"/>
      <c r="CF245" s="38"/>
      <c r="CG245" s="38"/>
      <c r="CH245" s="38"/>
      <c r="CI245" s="38"/>
      <c r="CJ245" s="38"/>
      <c r="CK245" s="38"/>
      <c r="CL245" s="38"/>
      <c r="CM245" s="38"/>
      <c r="CN245" s="38"/>
      <c r="CO245" s="38"/>
      <c r="CP245" s="38"/>
      <c r="CQ245" s="38"/>
      <c r="CR245" s="38"/>
      <c r="CS245" s="38"/>
      <c r="CT245" s="38"/>
      <c r="CU245" s="140">
        <f t="shared" si="58"/>
        <v>44865</v>
      </c>
      <c r="CV245" s="117"/>
    </row>
    <row r="246" spans="41:100" x14ac:dyDescent="0.25">
      <c r="AO246" s="38"/>
      <c r="AP246" s="38"/>
      <c r="AQ246" s="38"/>
      <c r="AR246" s="38"/>
      <c r="AS246" s="38"/>
      <c r="AT246" s="38"/>
      <c r="AU246" s="38"/>
      <c r="AV246" s="38"/>
      <c r="AW246" s="38"/>
      <c r="AX246" s="38"/>
      <c r="AY246" s="38"/>
      <c r="AZ246" s="38"/>
      <c r="BA246" s="38"/>
      <c r="BB246" s="38"/>
      <c r="BC246" s="38"/>
      <c r="BD246" s="38"/>
      <c r="BE246" s="38"/>
      <c r="BF246" s="38"/>
      <c r="BG246" s="38"/>
      <c r="BH246" s="38"/>
      <c r="BI246" s="38"/>
      <c r="BJ246" s="38"/>
      <c r="BK246" s="38"/>
      <c r="BL246" s="38"/>
      <c r="BM246" s="38"/>
      <c r="BN246" s="38"/>
      <c r="BO246" s="38"/>
      <c r="BP246" s="38"/>
      <c r="BQ246" s="38"/>
      <c r="BR246" s="38"/>
      <c r="BS246" s="38"/>
      <c r="BT246" s="38"/>
      <c r="BU246" s="38"/>
      <c r="BV246" s="38"/>
      <c r="BW246" s="38"/>
      <c r="BX246" s="38"/>
      <c r="BY246" s="139">
        <f t="shared" si="57"/>
        <v>44866</v>
      </c>
      <c r="BZ246" s="150" t="s">
        <v>315</v>
      </c>
      <c r="CA246" s="38"/>
      <c r="CB246" s="38"/>
      <c r="CC246" s="39"/>
      <c r="CD246" s="40"/>
      <c r="CE246" s="40"/>
      <c r="CF246" s="38"/>
      <c r="CG246" s="38"/>
      <c r="CH246" s="38"/>
      <c r="CI246" s="38"/>
      <c r="CJ246" s="38"/>
      <c r="CK246" s="38"/>
      <c r="CL246" s="38"/>
      <c r="CM246" s="38"/>
      <c r="CN246" s="38"/>
      <c r="CO246" s="38"/>
      <c r="CP246" s="38"/>
      <c r="CQ246" s="38"/>
      <c r="CR246" s="38"/>
      <c r="CS246" s="38"/>
      <c r="CT246" s="38"/>
      <c r="CU246" s="140">
        <f t="shared" si="58"/>
        <v>44866</v>
      </c>
      <c r="CV246" s="117"/>
    </row>
    <row r="247" spans="41:100" x14ac:dyDescent="0.25">
      <c r="AO247" s="38"/>
      <c r="AP247" s="38"/>
      <c r="AQ247" s="38"/>
      <c r="AR247" s="38"/>
      <c r="AS247" s="38"/>
      <c r="AT247" s="38"/>
      <c r="AU247" s="38"/>
      <c r="AV247" s="38"/>
      <c r="AW247" s="38"/>
      <c r="AX247" s="38"/>
      <c r="AY247" s="38"/>
      <c r="AZ247" s="38"/>
      <c r="BA247" s="38"/>
      <c r="BB247" s="38"/>
      <c r="BC247" s="38"/>
      <c r="BD247" s="38"/>
      <c r="BE247" s="38"/>
      <c r="BF247" s="38"/>
      <c r="BG247" s="38"/>
      <c r="BH247" s="38"/>
      <c r="BI247" s="38"/>
      <c r="BJ247" s="38"/>
      <c r="BK247" s="38"/>
      <c r="BL247" s="38"/>
      <c r="BM247" s="38"/>
      <c r="BN247" s="38"/>
      <c r="BO247" s="38"/>
      <c r="BP247" s="38"/>
      <c r="BQ247" s="38"/>
      <c r="BR247" s="38"/>
      <c r="BS247" s="38"/>
      <c r="BT247" s="38"/>
      <c r="BU247" s="38"/>
      <c r="BV247" s="38"/>
      <c r="BW247" s="38"/>
      <c r="BX247" s="38"/>
      <c r="BY247" s="139">
        <f t="shared" si="57"/>
        <v>44867</v>
      </c>
      <c r="BZ247" s="150" t="s">
        <v>316</v>
      </c>
      <c r="CA247" s="38"/>
      <c r="CB247" s="38"/>
      <c r="CC247" s="39"/>
      <c r="CD247" s="40"/>
      <c r="CE247" s="40"/>
      <c r="CF247" s="38"/>
      <c r="CG247" s="38"/>
      <c r="CH247" s="38"/>
      <c r="CI247" s="38"/>
      <c r="CJ247" s="38"/>
      <c r="CK247" s="38"/>
      <c r="CL247" s="38"/>
      <c r="CM247" s="38"/>
      <c r="CN247" s="38"/>
      <c r="CO247" s="38"/>
      <c r="CP247" s="38"/>
      <c r="CQ247" s="38"/>
      <c r="CR247" s="38"/>
      <c r="CS247" s="38"/>
      <c r="CT247" s="38"/>
      <c r="CU247" s="140">
        <f t="shared" si="58"/>
        <v>44867</v>
      </c>
      <c r="CV247" s="117"/>
    </row>
    <row r="248" spans="41:100" x14ac:dyDescent="0.25">
      <c r="AO248" s="38"/>
      <c r="AP248" s="38"/>
      <c r="AQ248" s="38"/>
      <c r="AR248" s="38"/>
      <c r="AS248" s="38"/>
      <c r="AT248" s="38"/>
      <c r="AU248" s="38"/>
      <c r="AV248" s="38"/>
      <c r="AW248" s="38"/>
      <c r="AX248" s="38"/>
      <c r="AY248" s="38"/>
      <c r="AZ248" s="38"/>
      <c r="BA248" s="38"/>
      <c r="BB248" s="38"/>
      <c r="BC248" s="38"/>
      <c r="BD248" s="38"/>
      <c r="BE248" s="38"/>
      <c r="BF248" s="38"/>
      <c r="BG248" s="38"/>
      <c r="BH248" s="38"/>
      <c r="BI248" s="38"/>
      <c r="BJ248" s="38"/>
      <c r="BK248" s="38"/>
      <c r="BL248" s="38"/>
      <c r="BM248" s="38"/>
      <c r="BN248" s="38"/>
      <c r="BO248" s="38"/>
      <c r="BP248" s="38"/>
      <c r="BQ248" s="38"/>
      <c r="BR248" s="38"/>
      <c r="BS248" s="38"/>
      <c r="BT248" s="38"/>
      <c r="BU248" s="38"/>
      <c r="BV248" s="38"/>
      <c r="BW248" s="38"/>
      <c r="BX248" s="38"/>
      <c r="BY248" s="139">
        <f t="shared" si="57"/>
        <v>44868</v>
      </c>
      <c r="BZ248" s="150" t="s">
        <v>317</v>
      </c>
      <c r="CA248" s="38"/>
      <c r="CB248" s="38"/>
      <c r="CC248" s="39"/>
      <c r="CD248" s="40"/>
      <c r="CE248" s="40"/>
      <c r="CF248" s="38"/>
      <c r="CG248" s="38"/>
      <c r="CH248" s="38"/>
      <c r="CI248" s="38"/>
      <c r="CJ248" s="38"/>
      <c r="CK248" s="38"/>
      <c r="CL248" s="38"/>
      <c r="CM248" s="38"/>
      <c r="CN248" s="38"/>
      <c r="CO248" s="38"/>
      <c r="CP248" s="38"/>
      <c r="CQ248" s="38"/>
      <c r="CR248" s="38"/>
      <c r="CS248" s="38"/>
      <c r="CT248" s="38"/>
      <c r="CU248" s="140">
        <f t="shared" si="58"/>
        <v>44868</v>
      </c>
      <c r="CV248" s="117"/>
    </row>
    <row r="249" spans="41:100" x14ac:dyDescent="0.25">
      <c r="AO249" s="38"/>
      <c r="AP249" s="38"/>
      <c r="AQ249" s="38"/>
      <c r="AR249" s="38"/>
      <c r="AS249" s="38"/>
      <c r="AT249" s="38"/>
      <c r="AU249" s="38"/>
      <c r="AV249" s="38"/>
      <c r="AW249" s="38"/>
      <c r="AX249" s="38"/>
      <c r="AY249" s="38"/>
      <c r="AZ249" s="38"/>
      <c r="BA249" s="38"/>
      <c r="BB249" s="38"/>
      <c r="BC249" s="38"/>
      <c r="BD249" s="38"/>
      <c r="BE249" s="38"/>
      <c r="BF249" s="38"/>
      <c r="BG249" s="38"/>
      <c r="BH249" s="38"/>
      <c r="BI249" s="38"/>
      <c r="BJ249" s="38"/>
      <c r="BK249" s="38"/>
      <c r="BL249" s="38"/>
      <c r="BM249" s="38"/>
      <c r="BN249" s="38"/>
      <c r="BO249" s="38"/>
      <c r="BP249" s="38"/>
      <c r="BQ249" s="38"/>
      <c r="BR249" s="38"/>
      <c r="BS249" s="38"/>
      <c r="BT249" s="38"/>
      <c r="BU249" s="38"/>
      <c r="BV249" s="38"/>
      <c r="BW249" s="38"/>
      <c r="BX249" s="38"/>
      <c r="BY249" s="139">
        <f t="shared" si="57"/>
        <v>44869</v>
      </c>
      <c r="BZ249" s="150" t="s">
        <v>79</v>
      </c>
      <c r="CA249" s="38"/>
      <c r="CB249" s="38"/>
      <c r="CC249" s="39"/>
      <c r="CD249" s="40"/>
      <c r="CE249" s="40"/>
      <c r="CF249" s="38"/>
      <c r="CG249" s="38"/>
      <c r="CH249" s="38"/>
      <c r="CI249" s="38"/>
      <c r="CJ249" s="38"/>
      <c r="CK249" s="38"/>
      <c r="CL249" s="38"/>
      <c r="CM249" s="38"/>
      <c r="CN249" s="38"/>
      <c r="CO249" s="38"/>
      <c r="CP249" s="38"/>
      <c r="CQ249" s="38"/>
      <c r="CR249" s="38"/>
      <c r="CS249" s="38"/>
      <c r="CT249" s="38"/>
      <c r="CU249" s="140">
        <f t="shared" si="58"/>
        <v>44869</v>
      </c>
      <c r="CV249" s="117"/>
    </row>
    <row r="250" spans="41:100" x14ac:dyDescent="0.25">
      <c r="AO250" s="38"/>
      <c r="AP250" s="38"/>
      <c r="AQ250" s="38"/>
      <c r="AR250" s="38"/>
      <c r="AS250" s="38"/>
      <c r="AT250" s="38"/>
      <c r="AU250" s="38"/>
      <c r="AV250" s="38"/>
      <c r="AW250" s="38"/>
      <c r="AX250" s="38"/>
      <c r="AY250" s="38"/>
      <c r="AZ250" s="38"/>
      <c r="BA250" s="38"/>
      <c r="BB250" s="38"/>
      <c r="BC250" s="38"/>
      <c r="BD250" s="38"/>
      <c r="BE250" s="38"/>
      <c r="BF250" s="38"/>
      <c r="BG250" s="38"/>
      <c r="BH250" s="38"/>
      <c r="BI250" s="38"/>
      <c r="BJ250" s="38"/>
      <c r="BK250" s="38"/>
      <c r="BL250" s="38"/>
      <c r="BM250" s="38"/>
      <c r="BN250" s="38"/>
      <c r="BO250" s="38"/>
      <c r="BP250" s="38"/>
      <c r="BQ250" s="38"/>
      <c r="BR250" s="38"/>
      <c r="BS250" s="38"/>
      <c r="BT250" s="38"/>
      <c r="BU250" s="38"/>
      <c r="BV250" s="38"/>
      <c r="BW250" s="38"/>
      <c r="BX250" s="38"/>
      <c r="BY250" s="139">
        <f t="shared" si="57"/>
        <v>44870</v>
      </c>
      <c r="BZ250" s="150" t="s">
        <v>318</v>
      </c>
      <c r="CA250" s="38"/>
      <c r="CB250" s="38"/>
      <c r="CC250" s="39"/>
      <c r="CD250" s="40"/>
      <c r="CE250" s="40"/>
      <c r="CF250" s="38"/>
      <c r="CG250" s="38"/>
      <c r="CH250" s="38"/>
      <c r="CI250" s="38"/>
      <c r="CJ250" s="38"/>
      <c r="CK250" s="38"/>
      <c r="CL250" s="38"/>
      <c r="CM250" s="38"/>
      <c r="CN250" s="38"/>
      <c r="CO250" s="38"/>
      <c r="CP250" s="38"/>
      <c r="CQ250" s="38"/>
      <c r="CR250" s="38"/>
      <c r="CS250" s="38"/>
      <c r="CT250" s="38"/>
      <c r="CU250" s="140">
        <f t="shared" si="58"/>
        <v>44870</v>
      </c>
      <c r="CV250" s="117"/>
    </row>
    <row r="251" spans="41:100" x14ac:dyDescent="0.25">
      <c r="AO251" s="38"/>
      <c r="AP251" s="38"/>
      <c r="AQ251" s="38"/>
      <c r="AR251" s="38"/>
      <c r="AS251" s="38"/>
      <c r="AT251" s="38"/>
      <c r="AU251" s="38"/>
      <c r="AV251" s="38"/>
      <c r="AW251" s="38"/>
      <c r="AX251" s="38"/>
      <c r="AY251" s="38"/>
      <c r="AZ251" s="38"/>
      <c r="BA251" s="38"/>
      <c r="BB251" s="38"/>
      <c r="BC251" s="38"/>
      <c r="BD251" s="38"/>
      <c r="BE251" s="38"/>
      <c r="BF251" s="38"/>
      <c r="BG251" s="38"/>
      <c r="BH251" s="38"/>
      <c r="BI251" s="38"/>
      <c r="BJ251" s="38"/>
      <c r="BK251" s="38"/>
      <c r="BL251" s="38"/>
      <c r="BM251" s="38"/>
      <c r="BN251" s="38"/>
      <c r="BO251" s="38"/>
      <c r="BP251" s="38"/>
      <c r="BQ251" s="38"/>
      <c r="BR251" s="38"/>
      <c r="BS251" s="38"/>
      <c r="BT251" s="38"/>
      <c r="BU251" s="38"/>
      <c r="BV251" s="38"/>
      <c r="BW251" s="38"/>
      <c r="BX251" s="38"/>
      <c r="BY251" s="139">
        <f t="shared" si="57"/>
        <v>44871</v>
      </c>
      <c r="BZ251" s="150" t="s">
        <v>319</v>
      </c>
      <c r="CA251" s="38"/>
      <c r="CB251" s="38"/>
      <c r="CC251" s="39"/>
      <c r="CD251" s="40"/>
      <c r="CE251" s="40"/>
      <c r="CF251" s="38"/>
      <c r="CG251" s="38"/>
      <c r="CH251" s="38"/>
      <c r="CI251" s="38"/>
      <c r="CJ251" s="38"/>
      <c r="CK251" s="38"/>
      <c r="CL251" s="38"/>
      <c r="CM251" s="38"/>
      <c r="CN251" s="38"/>
      <c r="CO251" s="38"/>
      <c r="CP251" s="38"/>
      <c r="CQ251" s="38"/>
      <c r="CR251" s="38"/>
      <c r="CS251" s="38"/>
      <c r="CT251" s="38"/>
      <c r="CU251" s="140">
        <f t="shared" si="58"/>
        <v>44871</v>
      </c>
      <c r="CV251" s="117"/>
    </row>
    <row r="252" spans="41:100" x14ac:dyDescent="0.25">
      <c r="AO252" s="38"/>
      <c r="AP252" s="38"/>
      <c r="AQ252" s="38"/>
      <c r="AR252" s="38"/>
      <c r="AS252" s="38"/>
      <c r="AT252" s="38"/>
      <c r="AU252" s="38"/>
      <c r="AV252" s="38"/>
      <c r="AW252" s="38"/>
      <c r="AX252" s="38"/>
      <c r="AY252" s="38"/>
      <c r="AZ252" s="38"/>
      <c r="BA252" s="38"/>
      <c r="BB252" s="38"/>
      <c r="BC252" s="38"/>
      <c r="BD252" s="38"/>
      <c r="BE252" s="38"/>
      <c r="BF252" s="38"/>
      <c r="BG252" s="38"/>
      <c r="BH252" s="38"/>
      <c r="BI252" s="38"/>
      <c r="BJ252" s="38"/>
      <c r="BK252" s="38"/>
      <c r="BL252" s="38"/>
      <c r="BM252" s="38"/>
      <c r="BN252" s="38"/>
      <c r="BO252" s="38"/>
      <c r="BP252" s="38"/>
      <c r="BQ252" s="38"/>
      <c r="BR252" s="38"/>
      <c r="BS252" s="38"/>
      <c r="BT252" s="38"/>
      <c r="BU252" s="38"/>
      <c r="BV252" s="38"/>
      <c r="BW252" s="38"/>
      <c r="BX252" s="38"/>
      <c r="BY252" s="139">
        <f t="shared" si="57"/>
        <v>44872</v>
      </c>
      <c r="BZ252" s="150" t="s">
        <v>320</v>
      </c>
      <c r="CA252" s="38"/>
      <c r="CB252" s="38"/>
      <c r="CC252" s="39"/>
      <c r="CD252" s="40"/>
      <c r="CE252" s="40"/>
      <c r="CF252" s="38"/>
      <c r="CG252" s="38"/>
      <c r="CH252" s="38"/>
      <c r="CI252" s="38"/>
      <c r="CJ252" s="38"/>
      <c r="CK252" s="38"/>
      <c r="CL252" s="38"/>
      <c r="CM252" s="38"/>
      <c r="CN252" s="38"/>
      <c r="CO252" s="38"/>
      <c r="CP252" s="38"/>
      <c r="CQ252" s="38"/>
      <c r="CR252" s="38"/>
      <c r="CS252" s="38"/>
      <c r="CT252" s="38"/>
      <c r="CU252" s="140">
        <f t="shared" si="58"/>
        <v>44872</v>
      </c>
      <c r="CV252" s="117"/>
    </row>
    <row r="253" spans="41:100" x14ac:dyDescent="0.25">
      <c r="AO253" s="38"/>
      <c r="AP253" s="38"/>
      <c r="AQ253" s="38"/>
      <c r="AR253" s="38"/>
      <c r="AS253" s="38"/>
      <c r="AT253" s="38"/>
      <c r="AU253" s="38"/>
      <c r="AV253" s="38"/>
      <c r="AW253" s="38"/>
      <c r="AX253" s="38"/>
      <c r="AY253" s="38"/>
      <c r="AZ253" s="38"/>
      <c r="BA253" s="38"/>
      <c r="BB253" s="38"/>
      <c r="BC253" s="38"/>
      <c r="BD253" s="38"/>
      <c r="BE253" s="38"/>
      <c r="BF253" s="38"/>
      <c r="BG253" s="38"/>
      <c r="BH253" s="38"/>
      <c r="BI253" s="38"/>
      <c r="BJ253" s="38"/>
      <c r="BK253" s="38"/>
      <c r="BL253" s="38"/>
      <c r="BM253" s="38"/>
      <c r="BN253" s="38"/>
      <c r="BO253" s="38"/>
      <c r="BP253" s="38"/>
      <c r="BQ253" s="38"/>
      <c r="BR253" s="38"/>
      <c r="BS253" s="38"/>
      <c r="BT253" s="38"/>
      <c r="BU253" s="38"/>
      <c r="BV253" s="38"/>
      <c r="BW253" s="38"/>
      <c r="BX253" s="38"/>
      <c r="BY253" s="139">
        <f t="shared" si="57"/>
        <v>44873</v>
      </c>
      <c r="BZ253" s="150" t="s">
        <v>321</v>
      </c>
      <c r="CA253" s="38"/>
      <c r="CB253" s="38"/>
      <c r="CC253" s="39"/>
      <c r="CD253" s="40"/>
      <c r="CE253" s="40"/>
      <c r="CF253" s="38"/>
      <c r="CG253" s="38"/>
      <c r="CH253" s="38"/>
      <c r="CI253" s="38"/>
      <c r="CJ253" s="38"/>
      <c r="CK253" s="38"/>
      <c r="CL253" s="38"/>
      <c r="CM253" s="38"/>
      <c r="CN253" s="38"/>
      <c r="CO253" s="38"/>
      <c r="CP253" s="38"/>
      <c r="CQ253" s="38"/>
      <c r="CR253" s="38"/>
      <c r="CS253" s="38"/>
      <c r="CT253" s="38"/>
      <c r="CU253" s="140">
        <f t="shared" si="58"/>
        <v>44873</v>
      </c>
      <c r="CV253" s="117"/>
    </row>
    <row r="254" spans="41:100" x14ac:dyDescent="0.25">
      <c r="AO254" s="38"/>
      <c r="AP254" s="38"/>
      <c r="AQ254" s="38"/>
      <c r="AR254" s="38"/>
      <c r="AS254" s="38"/>
      <c r="AT254" s="38"/>
      <c r="AU254" s="38"/>
      <c r="AV254" s="38"/>
      <c r="AW254" s="38"/>
      <c r="AX254" s="38"/>
      <c r="AY254" s="38"/>
      <c r="AZ254" s="38"/>
      <c r="BA254" s="38"/>
      <c r="BB254" s="38"/>
      <c r="BC254" s="38"/>
      <c r="BD254" s="38"/>
      <c r="BE254" s="38"/>
      <c r="BF254" s="38"/>
      <c r="BG254" s="38"/>
      <c r="BH254" s="38"/>
      <c r="BI254" s="38"/>
      <c r="BJ254" s="38"/>
      <c r="BK254" s="38"/>
      <c r="BL254" s="38"/>
      <c r="BM254" s="38"/>
      <c r="BN254" s="38"/>
      <c r="BO254" s="38"/>
      <c r="BP254" s="38"/>
      <c r="BQ254" s="38"/>
      <c r="BR254" s="38"/>
      <c r="BS254" s="38"/>
      <c r="BT254" s="38"/>
      <c r="BU254" s="38"/>
      <c r="BV254" s="38"/>
      <c r="BW254" s="38"/>
      <c r="BX254" s="38"/>
      <c r="BY254" s="139">
        <f t="shared" si="57"/>
        <v>44874</v>
      </c>
      <c r="BZ254" s="150" t="s">
        <v>322</v>
      </c>
      <c r="CA254" s="38"/>
      <c r="CB254" s="38"/>
      <c r="CC254" s="39"/>
      <c r="CD254" s="40"/>
      <c r="CE254" s="40"/>
      <c r="CF254" s="38"/>
      <c r="CG254" s="38"/>
      <c r="CH254" s="38"/>
      <c r="CI254" s="38"/>
      <c r="CJ254" s="38"/>
      <c r="CK254" s="38"/>
      <c r="CL254" s="38"/>
      <c r="CM254" s="38"/>
      <c r="CN254" s="38"/>
      <c r="CO254" s="38"/>
      <c r="CP254" s="38"/>
      <c r="CQ254" s="38"/>
      <c r="CR254" s="38"/>
      <c r="CS254" s="38"/>
      <c r="CT254" s="38"/>
      <c r="CU254" s="140">
        <f t="shared" si="58"/>
        <v>44874</v>
      </c>
      <c r="CV254" s="117"/>
    </row>
    <row r="255" spans="41:100" x14ac:dyDescent="0.25">
      <c r="AO255" s="38"/>
      <c r="AP255" s="38"/>
      <c r="AQ255" s="38"/>
      <c r="AR255" s="38"/>
      <c r="AS255" s="38"/>
      <c r="AT255" s="38"/>
      <c r="AU255" s="38"/>
      <c r="AV255" s="38"/>
      <c r="AW255" s="38"/>
      <c r="AX255" s="38"/>
      <c r="AY255" s="38"/>
      <c r="AZ255" s="38"/>
      <c r="BA255" s="38"/>
      <c r="BB255" s="38"/>
      <c r="BC255" s="38"/>
      <c r="BD255" s="38"/>
      <c r="BE255" s="38"/>
      <c r="BF255" s="38"/>
      <c r="BG255" s="38"/>
      <c r="BH255" s="38"/>
      <c r="BI255" s="38"/>
      <c r="BJ255" s="38"/>
      <c r="BK255" s="38"/>
      <c r="BL255" s="38"/>
      <c r="BM255" s="38"/>
      <c r="BN255" s="38"/>
      <c r="BO255" s="38"/>
      <c r="BP255" s="38"/>
      <c r="BQ255" s="38"/>
      <c r="BR255" s="38"/>
      <c r="BS255" s="38"/>
      <c r="BT255" s="38"/>
      <c r="BU255" s="38"/>
      <c r="BV255" s="38"/>
      <c r="BW255" s="38"/>
      <c r="BX255" s="38"/>
      <c r="BY255" s="139">
        <f t="shared" si="57"/>
        <v>44875</v>
      </c>
      <c r="BZ255" s="150" t="s">
        <v>323</v>
      </c>
      <c r="CA255" s="38"/>
      <c r="CB255" s="38"/>
      <c r="CC255" s="39"/>
      <c r="CD255" s="40"/>
      <c r="CE255" s="40"/>
      <c r="CF255" s="38"/>
      <c r="CG255" s="38"/>
      <c r="CH255" s="38"/>
      <c r="CI255" s="38"/>
      <c r="CJ255" s="38"/>
      <c r="CK255" s="38"/>
      <c r="CL255" s="38"/>
      <c r="CM255" s="38"/>
      <c r="CN255" s="38"/>
      <c r="CO255" s="38"/>
      <c r="CP255" s="38"/>
      <c r="CQ255" s="38"/>
      <c r="CR255" s="38"/>
      <c r="CS255" s="38"/>
      <c r="CT255" s="38"/>
      <c r="CU255" s="140">
        <f t="shared" si="58"/>
        <v>44875</v>
      </c>
      <c r="CV255" s="117"/>
    </row>
    <row r="256" spans="41:100" x14ac:dyDescent="0.25">
      <c r="AO256" s="38"/>
      <c r="AP256" s="38"/>
      <c r="AQ256" s="38"/>
      <c r="AR256" s="38"/>
      <c r="AS256" s="38"/>
      <c r="AT256" s="38"/>
      <c r="AU256" s="38"/>
      <c r="AV256" s="38"/>
      <c r="AW256" s="38"/>
      <c r="AX256" s="38"/>
      <c r="AY256" s="38"/>
      <c r="AZ256" s="38"/>
      <c r="BA256" s="38"/>
      <c r="BB256" s="38"/>
      <c r="BC256" s="38"/>
      <c r="BD256" s="38"/>
      <c r="BE256" s="38"/>
      <c r="BF256" s="38"/>
      <c r="BG256" s="38"/>
      <c r="BH256" s="38"/>
      <c r="BI256" s="38"/>
      <c r="BJ256" s="38"/>
      <c r="BK256" s="38"/>
      <c r="BL256" s="38"/>
      <c r="BM256" s="38"/>
      <c r="BN256" s="38"/>
      <c r="BO256" s="38"/>
      <c r="BP256" s="38"/>
      <c r="BQ256" s="38"/>
      <c r="BR256" s="38"/>
      <c r="BS256" s="38"/>
      <c r="BT256" s="38"/>
      <c r="BU256" s="38"/>
      <c r="BV256" s="38"/>
      <c r="BW256" s="38"/>
      <c r="BX256" s="38"/>
      <c r="BY256" s="139">
        <f t="shared" si="57"/>
        <v>44876</v>
      </c>
      <c r="BZ256" s="150" t="s">
        <v>324</v>
      </c>
      <c r="CA256" s="38"/>
      <c r="CB256" s="38"/>
      <c r="CC256" s="39"/>
      <c r="CD256" s="40"/>
      <c r="CE256" s="40"/>
      <c r="CF256" s="38"/>
      <c r="CG256" s="38"/>
      <c r="CH256" s="38"/>
      <c r="CI256" s="38"/>
      <c r="CJ256" s="38"/>
      <c r="CK256" s="38"/>
      <c r="CL256" s="38"/>
      <c r="CM256" s="38"/>
      <c r="CN256" s="38"/>
      <c r="CO256" s="38"/>
      <c r="CP256" s="38"/>
      <c r="CQ256" s="38"/>
      <c r="CR256" s="38"/>
      <c r="CS256" s="38"/>
      <c r="CT256" s="38"/>
      <c r="CU256" s="140">
        <f t="shared" si="58"/>
        <v>44876</v>
      </c>
      <c r="CV256" s="117"/>
    </row>
    <row r="257" spans="41:100" x14ac:dyDescent="0.25">
      <c r="AO257" s="38"/>
      <c r="AP257" s="38"/>
      <c r="AQ257" s="38"/>
      <c r="AR257" s="38"/>
      <c r="AS257" s="38"/>
      <c r="AT257" s="38"/>
      <c r="AU257" s="38"/>
      <c r="AV257" s="38"/>
      <c r="AW257" s="38"/>
      <c r="AX257" s="38"/>
      <c r="AY257" s="38"/>
      <c r="AZ257" s="38"/>
      <c r="BA257" s="38"/>
      <c r="BB257" s="38"/>
      <c r="BC257" s="38"/>
      <c r="BD257" s="38"/>
      <c r="BE257" s="38"/>
      <c r="BF257" s="38"/>
      <c r="BG257" s="38"/>
      <c r="BH257" s="38"/>
      <c r="BI257" s="38"/>
      <c r="BJ257" s="38"/>
      <c r="BK257" s="38"/>
      <c r="BL257" s="38"/>
      <c r="BM257" s="38"/>
      <c r="BN257" s="38"/>
      <c r="BO257" s="38"/>
      <c r="BP257" s="38"/>
      <c r="BQ257" s="38"/>
      <c r="BR257" s="38"/>
      <c r="BS257" s="38"/>
      <c r="BT257" s="38"/>
      <c r="BU257" s="38"/>
      <c r="BV257" s="38"/>
      <c r="BW257" s="38"/>
      <c r="BX257" s="38"/>
      <c r="BY257" s="139">
        <f t="shared" si="57"/>
        <v>44877</v>
      </c>
      <c r="BZ257" s="150" t="s">
        <v>325</v>
      </c>
      <c r="CA257" s="38"/>
      <c r="CB257" s="38"/>
      <c r="CC257" s="39"/>
      <c r="CD257" s="40"/>
      <c r="CE257" s="40"/>
      <c r="CF257" s="38"/>
      <c r="CG257" s="38"/>
      <c r="CH257" s="38"/>
      <c r="CI257" s="38"/>
      <c r="CJ257" s="38"/>
      <c r="CK257" s="38"/>
      <c r="CL257" s="38"/>
      <c r="CM257" s="38"/>
      <c r="CN257" s="38"/>
      <c r="CO257" s="38"/>
      <c r="CP257" s="38"/>
      <c r="CQ257" s="38"/>
      <c r="CR257" s="38"/>
      <c r="CS257" s="38"/>
      <c r="CT257" s="38"/>
      <c r="CU257" s="140">
        <f t="shared" si="58"/>
        <v>44877</v>
      </c>
      <c r="CV257" s="117"/>
    </row>
    <row r="258" spans="41:100" x14ac:dyDescent="0.25">
      <c r="AO258" s="38"/>
      <c r="AP258" s="38"/>
      <c r="AQ258" s="38"/>
      <c r="AR258" s="38"/>
      <c r="AS258" s="38"/>
      <c r="AT258" s="38"/>
      <c r="AU258" s="38"/>
      <c r="AV258" s="38"/>
      <c r="AW258" s="38"/>
      <c r="AX258" s="38"/>
      <c r="AY258" s="38"/>
      <c r="AZ258" s="38"/>
      <c r="BA258" s="38"/>
      <c r="BB258" s="38"/>
      <c r="BC258" s="38"/>
      <c r="BD258" s="38"/>
      <c r="BE258" s="38"/>
      <c r="BF258" s="38"/>
      <c r="BG258" s="38"/>
      <c r="BH258" s="38"/>
      <c r="BI258" s="38"/>
      <c r="BJ258" s="38"/>
      <c r="BK258" s="38"/>
      <c r="BL258" s="38"/>
      <c r="BM258" s="38"/>
      <c r="BN258" s="38"/>
      <c r="BO258" s="38"/>
      <c r="BP258" s="38"/>
      <c r="BQ258" s="38"/>
      <c r="BR258" s="38"/>
      <c r="BS258" s="38"/>
      <c r="BT258" s="38"/>
      <c r="BU258" s="38"/>
      <c r="BV258" s="38"/>
      <c r="BW258" s="38"/>
      <c r="BX258" s="38"/>
      <c r="BY258" s="139">
        <f t="shared" si="57"/>
        <v>44878</v>
      </c>
      <c r="BZ258" s="150" t="s">
        <v>326</v>
      </c>
      <c r="CA258" s="38"/>
      <c r="CB258" s="38"/>
      <c r="CC258" s="39"/>
      <c r="CD258" s="40"/>
      <c r="CE258" s="40"/>
      <c r="CF258" s="38"/>
      <c r="CG258" s="38"/>
      <c r="CH258" s="38"/>
      <c r="CI258" s="38"/>
      <c r="CJ258" s="38"/>
      <c r="CK258" s="38"/>
      <c r="CL258" s="38"/>
      <c r="CM258" s="38"/>
      <c r="CN258" s="38"/>
      <c r="CO258" s="38"/>
      <c r="CP258" s="38"/>
      <c r="CQ258" s="38"/>
      <c r="CR258" s="38"/>
      <c r="CS258" s="38"/>
      <c r="CT258" s="38"/>
      <c r="CU258" s="140">
        <f t="shared" si="58"/>
        <v>44878</v>
      </c>
      <c r="CV258" s="117"/>
    </row>
    <row r="259" spans="41:100" x14ac:dyDescent="0.25">
      <c r="AO259" s="38"/>
      <c r="AP259" s="38"/>
      <c r="AQ259" s="38"/>
      <c r="AR259" s="38"/>
      <c r="AS259" s="38"/>
      <c r="AT259" s="38"/>
      <c r="AU259" s="38"/>
      <c r="AV259" s="38"/>
      <c r="AW259" s="38"/>
      <c r="AX259" s="38"/>
      <c r="AY259" s="38"/>
      <c r="AZ259" s="38"/>
      <c r="BA259" s="38"/>
      <c r="BB259" s="38"/>
      <c r="BC259" s="38"/>
      <c r="BD259" s="38"/>
      <c r="BE259" s="38"/>
      <c r="BF259" s="38"/>
      <c r="BG259" s="38"/>
      <c r="BH259" s="38"/>
      <c r="BI259" s="38"/>
      <c r="BJ259" s="38"/>
      <c r="BK259" s="38"/>
      <c r="BL259" s="38"/>
      <c r="BM259" s="38"/>
      <c r="BN259" s="38"/>
      <c r="BO259" s="38"/>
      <c r="BP259" s="38"/>
      <c r="BQ259" s="38"/>
      <c r="BR259" s="38"/>
      <c r="BS259" s="38"/>
      <c r="BT259" s="38"/>
      <c r="BU259" s="38"/>
      <c r="BV259" s="38"/>
      <c r="BW259" s="38"/>
      <c r="BX259" s="38"/>
      <c r="BY259" s="139">
        <f t="shared" ref="BY259:BY322" si="59">BY258+1</f>
        <v>44879</v>
      </c>
      <c r="BZ259" s="150" t="s">
        <v>327</v>
      </c>
      <c r="CA259" s="38"/>
      <c r="CB259" s="38"/>
      <c r="CC259" s="39"/>
      <c r="CD259" s="40"/>
      <c r="CE259" s="40"/>
      <c r="CF259" s="38"/>
      <c r="CG259" s="38"/>
      <c r="CH259" s="38"/>
      <c r="CI259" s="38"/>
      <c r="CJ259" s="38"/>
      <c r="CK259" s="38"/>
      <c r="CL259" s="38"/>
      <c r="CM259" s="38"/>
      <c r="CN259" s="38"/>
      <c r="CO259" s="38"/>
      <c r="CP259" s="38"/>
      <c r="CQ259" s="38"/>
      <c r="CR259" s="38"/>
      <c r="CS259" s="38"/>
      <c r="CT259" s="38"/>
      <c r="CU259" s="140">
        <f t="shared" ref="CU259:CU322" si="60">CU258+1</f>
        <v>44879</v>
      </c>
      <c r="CV259" s="117"/>
    </row>
    <row r="260" spans="41:100" x14ac:dyDescent="0.25">
      <c r="AO260" s="38"/>
      <c r="AP260" s="38"/>
      <c r="AQ260" s="38"/>
      <c r="AR260" s="38"/>
      <c r="AS260" s="38"/>
      <c r="AT260" s="38"/>
      <c r="AU260" s="38"/>
      <c r="AV260" s="38"/>
      <c r="AW260" s="38"/>
      <c r="AX260" s="38"/>
      <c r="AY260" s="38"/>
      <c r="AZ260" s="38"/>
      <c r="BA260" s="38"/>
      <c r="BB260" s="38"/>
      <c r="BC260" s="38"/>
      <c r="BD260" s="38"/>
      <c r="BE260" s="38"/>
      <c r="BF260" s="38"/>
      <c r="BG260" s="38"/>
      <c r="BH260" s="38"/>
      <c r="BI260" s="38"/>
      <c r="BJ260" s="38"/>
      <c r="BK260" s="38"/>
      <c r="BL260" s="38"/>
      <c r="BM260" s="38"/>
      <c r="BN260" s="38"/>
      <c r="BO260" s="38"/>
      <c r="BP260" s="38"/>
      <c r="BQ260" s="38"/>
      <c r="BR260" s="38"/>
      <c r="BS260" s="38"/>
      <c r="BT260" s="38"/>
      <c r="BU260" s="38"/>
      <c r="BV260" s="38"/>
      <c r="BW260" s="38"/>
      <c r="BX260" s="38"/>
      <c r="BY260" s="139">
        <f t="shared" si="59"/>
        <v>44880</v>
      </c>
      <c r="BZ260" s="150" t="s">
        <v>328</v>
      </c>
      <c r="CA260" s="38"/>
      <c r="CB260" s="38"/>
      <c r="CC260" s="39"/>
      <c r="CD260" s="40"/>
      <c r="CE260" s="40"/>
      <c r="CF260" s="38"/>
      <c r="CG260" s="38"/>
      <c r="CH260" s="38"/>
      <c r="CI260" s="38"/>
      <c r="CJ260" s="38"/>
      <c r="CK260" s="38"/>
      <c r="CL260" s="38"/>
      <c r="CM260" s="38"/>
      <c r="CN260" s="38"/>
      <c r="CO260" s="38"/>
      <c r="CP260" s="38"/>
      <c r="CQ260" s="38"/>
      <c r="CR260" s="38"/>
      <c r="CS260" s="38"/>
      <c r="CT260" s="38"/>
      <c r="CU260" s="140">
        <f t="shared" si="60"/>
        <v>44880</v>
      </c>
      <c r="CV260" s="117"/>
    </row>
    <row r="261" spans="41:100" x14ac:dyDescent="0.25">
      <c r="AO261" s="38"/>
      <c r="AP261" s="38"/>
      <c r="AQ261" s="38"/>
      <c r="AR261" s="38"/>
      <c r="AS261" s="38"/>
      <c r="AT261" s="38"/>
      <c r="AU261" s="38"/>
      <c r="AV261" s="38"/>
      <c r="AW261" s="38"/>
      <c r="AX261" s="38"/>
      <c r="AY261" s="38"/>
      <c r="AZ261" s="38"/>
      <c r="BA261" s="38"/>
      <c r="BB261" s="38"/>
      <c r="BC261" s="38"/>
      <c r="BD261" s="38"/>
      <c r="BE261" s="38"/>
      <c r="BF261" s="38"/>
      <c r="BG261" s="38"/>
      <c r="BH261" s="38"/>
      <c r="BI261" s="38"/>
      <c r="BJ261" s="38"/>
      <c r="BK261" s="38"/>
      <c r="BL261" s="38"/>
      <c r="BM261" s="38"/>
      <c r="BN261" s="38"/>
      <c r="BO261" s="38"/>
      <c r="BP261" s="38"/>
      <c r="BQ261" s="38"/>
      <c r="BR261" s="38"/>
      <c r="BS261" s="38"/>
      <c r="BT261" s="38"/>
      <c r="BU261" s="38"/>
      <c r="BV261" s="38"/>
      <c r="BW261" s="38"/>
      <c r="BX261" s="38"/>
      <c r="BY261" s="139">
        <f t="shared" si="59"/>
        <v>44881</v>
      </c>
      <c r="BZ261" s="150" t="s">
        <v>329</v>
      </c>
      <c r="CA261" s="38"/>
      <c r="CB261" s="38"/>
      <c r="CC261" s="39"/>
      <c r="CD261" s="40"/>
      <c r="CE261" s="40"/>
      <c r="CF261" s="38"/>
      <c r="CG261" s="38"/>
      <c r="CH261" s="38"/>
      <c r="CI261" s="38"/>
      <c r="CJ261" s="38"/>
      <c r="CK261" s="38"/>
      <c r="CL261" s="38"/>
      <c r="CM261" s="38"/>
      <c r="CN261" s="38"/>
      <c r="CO261" s="38"/>
      <c r="CP261" s="38"/>
      <c r="CQ261" s="38"/>
      <c r="CR261" s="38"/>
      <c r="CS261" s="38"/>
      <c r="CT261" s="38"/>
      <c r="CU261" s="140">
        <f t="shared" si="60"/>
        <v>44881</v>
      </c>
      <c r="CV261" s="117"/>
    </row>
    <row r="262" spans="41:100" x14ac:dyDescent="0.25">
      <c r="AO262" s="38"/>
      <c r="AP262" s="38"/>
      <c r="AQ262" s="38"/>
      <c r="AR262" s="38"/>
      <c r="AS262" s="38"/>
      <c r="AT262" s="38"/>
      <c r="AU262" s="38"/>
      <c r="AV262" s="38"/>
      <c r="AW262" s="38"/>
      <c r="AX262" s="38"/>
      <c r="AY262" s="38"/>
      <c r="AZ262" s="38"/>
      <c r="BA262" s="38"/>
      <c r="BB262" s="38"/>
      <c r="BC262" s="38"/>
      <c r="BD262" s="38"/>
      <c r="BE262" s="38"/>
      <c r="BF262" s="38"/>
      <c r="BG262" s="38"/>
      <c r="BH262" s="38"/>
      <c r="BI262" s="38"/>
      <c r="BJ262" s="38"/>
      <c r="BK262" s="38"/>
      <c r="BL262" s="38"/>
      <c r="BM262" s="38"/>
      <c r="BN262" s="38"/>
      <c r="BO262" s="38"/>
      <c r="BP262" s="38"/>
      <c r="BQ262" s="38"/>
      <c r="BR262" s="38"/>
      <c r="BS262" s="38"/>
      <c r="BT262" s="38"/>
      <c r="BU262" s="38"/>
      <c r="BV262" s="38"/>
      <c r="BW262" s="38"/>
      <c r="BX262" s="38"/>
      <c r="BY262" s="139">
        <f t="shared" si="59"/>
        <v>44882</v>
      </c>
      <c r="BZ262" s="150" t="s">
        <v>330</v>
      </c>
      <c r="CA262" s="38"/>
      <c r="CB262" s="38"/>
      <c r="CC262" s="39"/>
      <c r="CD262" s="40"/>
      <c r="CE262" s="40"/>
      <c r="CF262" s="38"/>
      <c r="CG262" s="38"/>
      <c r="CH262" s="38"/>
      <c r="CI262" s="38"/>
      <c r="CJ262" s="38"/>
      <c r="CK262" s="38"/>
      <c r="CL262" s="38"/>
      <c r="CM262" s="38"/>
      <c r="CN262" s="38"/>
      <c r="CO262" s="38"/>
      <c r="CP262" s="38"/>
      <c r="CQ262" s="38"/>
      <c r="CR262" s="38"/>
      <c r="CS262" s="38"/>
      <c r="CT262" s="38"/>
      <c r="CU262" s="140">
        <f t="shared" si="60"/>
        <v>44882</v>
      </c>
      <c r="CV262" s="117"/>
    </row>
    <row r="263" spans="41:100" x14ac:dyDescent="0.25">
      <c r="AO263" s="38"/>
      <c r="AP263" s="38"/>
      <c r="AQ263" s="38"/>
      <c r="AR263" s="38"/>
      <c r="AS263" s="38"/>
      <c r="AT263" s="38"/>
      <c r="AU263" s="38"/>
      <c r="AV263" s="38"/>
      <c r="AW263" s="38"/>
      <c r="AX263" s="38"/>
      <c r="AY263" s="38"/>
      <c r="AZ263" s="38"/>
      <c r="BA263" s="38"/>
      <c r="BB263" s="38"/>
      <c r="BC263" s="38"/>
      <c r="BD263" s="38"/>
      <c r="BE263" s="38"/>
      <c r="BF263" s="38"/>
      <c r="BG263" s="38"/>
      <c r="BH263" s="38"/>
      <c r="BI263" s="38"/>
      <c r="BJ263" s="38"/>
      <c r="BK263" s="38"/>
      <c r="BL263" s="38"/>
      <c r="BM263" s="38"/>
      <c r="BN263" s="38"/>
      <c r="BO263" s="38"/>
      <c r="BP263" s="38"/>
      <c r="BQ263" s="38"/>
      <c r="BR263" s="38"/>
      <c r="BS263" s="38"/>
      <c r="BT263" s="38"/>
      <c r="BU263" s="38"/>
      <c r="BV263" s="38"/>
      <c r="BW263" s="38"/>
      <c r="BX263" s="38"/>
      <c r="BY263" s="139">
        <f t="shared" si="59"/>
        <v>44883</v>
      </c>
      <c r="BZ263" s="150" t="s">
        <v>331</v>
      </c>
      <c r="CA263" s="38"/>
      <c r="CB263" s="38"/>
      <c r="CC263" s="39"/>
      <c r="CD263" s="40"/>
      <c r="CE263" s="40"/>
      <c r="CF263" s="38"/>
      <c r="CG263" s="38"/>
      <c r="CH263" s="38"/>
      <c r="CI263" s="38"/>
      <c r="CJ263" s="38"/>
      <c r="CK263" s="38"/>
      <c r="CL263" s="38"/>
      <c r="CM263" s="38"/>
      <c r="CN263" s="38"/>
      <c r="CO263" s="38"/>
      <c r="CP263" s="38"/>
      <c r="CQ263" s="38"/>
      <c r="CR263" s="38"/>
      <c r="CS263" s="38"/>
      <c r="CT263" s="38"/>
      <c r="CU263" s="140">
        <f t="shared" si="60"/>
        <v>44883</v>
      </c>
      <c r="CV263" s="117"/>
    </row>
    <row r="264" spans="41:100" x14ac:dyDescent="0.25">
      <c r="AO264" s="38"/>
      <c r="AP264" s="38"/>
      <c r="AQ264" s="38"/>
      <c r="AR264" s="38"/>
      <c r="AS264" s="38"/>
      <c r="AT264" s="38"/>
      <c r="AU264" s="38"/>
      <c r="AV264" s="38"/>
      <c r="AW264" s="38"/>
      <c r="AX264" s="38"/>
      <c r="AY264" s="38"/>
      <c r="AZ264" s="38"/>
      <c r="BA264" s="38"/>
      <c r="BB264" s="38"/>
      <c r="BC264" s="38"/>
      <c r="BD264" s="38"/>
      <c r="BE264" s="38"/>
      <c r="BF264" s="38"/>
      <c r="BG264" s="38"/>
      <c r="BH264" s="38"/>
      <c r="BI264" s="38"/>
      <c r="BJ264" s="38"/>
      <c r="BK264" s="38"/>
      <c r="BL264" s="38"/>
      <c r="BM264" s="38"/>
      <c r="BN264" s="38"/>
      <c r="BO264" s="38"/>
      <c r="BP264" s="38"/>
      <c r="BQ264" s="38"/>
      <c r="BR264" s="38"/>
      <c r="BS264" s="38"/>
      <c r="BT264" s="38"/>
      <c r="BU264" s="38"/>
      <c r="BV264" s="38"/>
      <c r="BW264" s="38"/>
      <c r="BX264" s="38"/>
      <c r="BY264" s="139">
        <f t="shared" si="59"/>
        <v>44884</v>
      </c>
      <c r="BZ264" s="150" t="s">
        <v>332</v>
      </c>
      <c r="CA264" s="38"/>
      <c r="CB264" s="38"/>
      <c r="CC264" s="39"/>
      <c r="CD264" s="40"/>
      <c r="CE264" s="40"/>
      <c r="CF264" s="38"/>
      <c r="CG264" s="38"/>
      <c r="CH264" s="38"/>
      <c r="CI264" s="38"/>
      <c r="CJ264" s="38"/>
      <c r="CK264" s="38"/>
      <c r="CL264" s="38"/>
      <c r="CM264" s="38"/>
      <c r="CN264" s="38"/>
      <c r="CO264" s="38"/>
      <c r="CP264" s="38"/>
      <c r="CQ264" s="38"/>
      <c r="CR264" s="38"/>
      <c r="CS264" s="38"/>
      <c r="CT264" s="38"/>
      <c r="CU264" s="140">
        <f t="shared" si="60"/>
        <v>44884</v>
      </c>
      <c r="CV264" s="118"/>
    </row>
    <row r="265" spans="41:100" x14ac:dyDescent="0.25">
      <c r="AO265" s="38"/>
      <c r="AP265" s="38"/>
      <c r="AQ265" s="38"/>
      <c r="AR265" s="38"/>
      <c r="AS265" s="38"/>
      <c r="AT265" s="38"/>
      <c r="AU265" s="38"/>
      <c r="AV265" s="38"/>
      <c r="AW265" s="38"/>
      <c r="AX265" s="38"/>
      <c r="AY265" s="38"/>
      <c r="AZ265" s="38"/>
      <c r="BA265" s="38"/>
      <c r="BB265" s="38"/>
      <c r="BC265" s="38"/>
      <c r="BD265" s="38"/>
      <c r="BE265" s="38"/>
      <c r="BF265" s="38"/>
      <c r="BG265" s="38"/>
      <c r="BH265" s="38"/>
      <c r="BI265" s="38"/>
      <c r="BJ265" s="38"/>
      <c r="BK265" s="38"/>
      <c r="BL265" s="38"/>
      <c r="BM265" s="38"/>
      <c r="BN265" s="38"/>
      <c r="BO265" s="38"/>
      <c r="BP265" s="38"/>
      <c r="BQ265" s="38"/>
      <c r="BR265" s="38"/>
      <c r="BS265" s="38"/>
      <c r="BT265" s="38"/>
      <c r="BU265" s="38"/>
      <c r="BV265" s="38"/>
      <c r="BW265" s="38"/>
      <c r="BX265" s="38"/>
      <c r="BY265" s="139">
        <f t="shared" si="59"/>
        <v>44885</v>
      </c>
      <c r="BZ265" s="150" t="s">
        <v>333</v>
      </c>
      <c r="CA265" s="38"/>
      <c r="CB265" s="38"/>
      <c r="CC265" s="39"/>
      <c r="CD265" s="40"/>
      <c r="CE265" s="40"/>
      <c r="CF265" s="38"/>
      <c r="CG265" s="38"/>
      <c r="CH265" s="38"/>
      <c r="CI265" s="38"/>
      <c r="CJ265" s="38"/>
      <c r="CK265" s="38"/>
      <c r="CL265" s="38"/>
      <c r="CM265" s="38"/>
      <c r="CN265" s="38"/>
      <c r="CO265" s="38"/>
      <c r="CP265" s="38"/>
      <c r="CQ265" s="38"/>
      <c r="CR265" s="38"/>
      <c r="CS265" s="38"/>
      <c r="CT265" s="38"/>
      <c r="CU265" s="140">
        <f t="shared" si="60"/>
        <v>44885</v>
      </c>
      <c r="CV265" s="117"/>
    </row>
    <row r="266" spans="41:100" x14ac:dyDescent="0.25">
      <c r="AO266" s="38"/>
      <c r="AP266" s="38"/>
      <c r="AQ266" s="38"/>
      <c r="AR266" s="38"/>
      <c r="AS266" s="38"/>
      <c r="AT266" s="38"/>
      <c r="AU266" s="38"/>
      <c r="AV266" s="38"/>
      <c r="AW266" s="38"/>
      <c r="AX266" s="38"/>
      <c r="AY266" s="38"/>
      <c r="AZ266" s="38"/>
      <c r="BA266" s="38"/>
      <c r="BB266" s="38"/>
      <c r="BC266" s="38"/>
      <c r="BD266" s="38"/>
      <c r="BE266" s="38"/>
      <c r="BF266" s="38"/>
      <c r="BG266" s="38"/>
      <c r="BH266" s="38"/>
      <c r="BI266" s="38"/>
      <c r="BJ266" s="38"/>
      <c r="BK266" s="38"/>
      <c r="BL266" s="38"/>
      <c r="BM266" s="38"/>
      <c r="BN266" s="38"/>
      <c r="BO266" s="38"/>
      <c r="BP266" s="38"/>
      <c r="BQ266" s="38"/>
      <c r="BR266" s="38"/>
      <c r="BS266" s="38"/>
      <c r="BT266" s="38"/>
      <c r="BU266" s="38"/>
      <c r="BV266" s="38"/>
      <c r="BW266" s="38"/>
      <c r="BX266" s="38"/>
      <c r="BY266" s="139">
        <f t="shared" si="59"/>
        <v>44886</v>
      </c>
      <c r="BZ266" s="150" t="s">
        <v>309</v>
      </c>
      <c r="CA266" s="38"/>
      <c r="CB266" s="38"/>
      <c r="CC266" s="39"/>
      <c r="CD266" s="40"/>
      <c r="CE266" s="40"/>
      <c r="CF266" s="38"/>
      <c r="CG266" s="38"/>
      <c r="CH266" s="38"/>
      <c r="CI266" s="38"/>
      <c r="CJ266" s="38"/>
      <c r="CK266" s="38"/>
      <c r="CL266" s="38"/>
      <c r="CM266" s="38"/>
      <c r="CN266" s="38"/>
      <c r="CO266" s="38"/>
      <c r="CP266" s="38"/>
      <c r="CQ266" s="38"/>
      <c r="CR266" s="38"/>
      <c r="CS266" s="38"/>
      <c r="CT266" s="38"/>
      <c r="CU266" s="140">
        <f t="shared" si="60"/>
        <v>44886</v>
      </c>
      <c r="CV266" s="117"/>
    </row>
    <row r="267" spans="41:100" x14ac:dyDescent="0.25">
      <c r="AO267" s="38"/>
      <c r="AP267" s="38"/>
      <c r="AQ267" s="38"/>
      <c r="AR267" s="38"/>
      <c r="AS267" s="38"/>
      <c r="AT267" s="38"/>
      <c r="AU267" s="38"/>
      <c r="AV267" s="38"/>
      <c r="AW267" s="38"/>
      <c r="AX267" s="38"/>
      <c r="AY267" s="38"/>
      <c r="AZ267" s="38"/>
      <c r="BA267" s="38"/>
      <c r="BB267" s="38"/>
      <c r="BC267" s="38"/>
      <c r="BD267" s="38"/>
      <c r="BE267" s="38"/>
      <c r="BF267" s="38"/>
      <c r="BG267" s="38"/>
      <c r="BH267" s="38"/>
      <c r="BI267" s="38"/>
      <c r="BJ267" s="38"/>
      <c r="BK267" s="38"/>
      <c r="BL267" s="38"/>
      <c r="BM267" s="38"/>
      <c r="BN267" s="38"/>
      <c r="BO267" s="38"/>
      <c r="BP267" s="38"/>
      <c r="BQ267" s="38"/>
      <c r="BR267" s="38"/>
      <c r="BS267" s="38"/>
      <c r="BT267" s="38"/>
      <c r="BU267" s="38"/>
      <c r="BV267" s="38"/>
      <c r="BW267" s="38"/>
      <c r="BX267" s="38"/>
      <c r="BY267" s="139">
        <f t="shared" si="59"/>
        <v>44887</v>
      </c>
      <c r="BZ267" s="150" t="s">
        <v>334</v>
      </c>
      <c r="CA267" s="38"/>
      <c r="CB267" s="38"/>
      <c r="CC267" s="39"/>
      <c r="CD267" s="40"/>
      <c r="CE267" s="40"/>
      <c r="CF267" s="38"/>
      <c r="CG267" s="38"/>
      <c r="CH267" s="38"/>
      <c r="CI267" s="38"/>
      <c r="CJ267" s="38"/>
      <c r="CK267" s="38"/>
      <c r="CL267" s="38"/>
      <c r="CM267" s="38"/>
      <c r="CN267" s="38"/>
      <c r="CO267" s="38"/>
      <c r="CP267" s="38"/>
      <c r="CQ267" s="38"/>
      <c r="CR267" s="38"/>
      <c r="CS267" s="38"/>
      <c r="CT267" s="38"/>
      <c r="CU267" s="140">
        <f t="shared" si="60"/>
        <v>44887</v>
      </c>
      <c r="CV267" s="117"/>
    </row>
    <row r="268" spans="41:100" x14ac:dyDescent="0.25">
      <c r="AO268" s="38"/>
      <c r="AP268" s="38"/>
      <c r="AQ268" s="38"/>
      <c r="AR268" s="38"/>
      <c r="AS268" s="38"/>
      <c r="AT268" s="38"/>
      <c r="AU268" s="38"/>
      <c r="AV268" s="38"/>
      <c r="AW268" s="38"/>
      <c r="AX268" s="38"/>
      <c r="AY268" s="38"/>
      <c r="AZ268" s="38"/>
      <c r="BA268" s="38"/>
      <c r="BB268" s="38"/>
      <c r="BC268" s="38"/>
      <c r="BD268" s="38"/>
      <c r="BE268" s="38"/>
      <c r="BF268" s="38"/>
      <c r="BG268" s="38"/>
      <c r="BH268" s="38"/>
      <c r="BI268" s="38"/>
      <c r="BJ268" s="38"/>
      <c r="BK268" s="38"/>
      <c r="BL268" s="38"/>
      <c r="BM268" s="38"/>
      <c r="BN268" s="38"/>
      <c r="BO268" s="38"/>
      <c r="BP268" s="38"/>
      <c r="BQ268" s="38"/>
      <c r="BR268" s="38"/>
      <c r="BS268" s="38"/>
      <c r="BT268" s="38"/>
      <c r="BU268" s="38"/>
      <c r="BV268" s="38"/>
      <c r="BW268" s="38"/>
      <c r="BX268" s="38"/>
      <c r="BY268" s="139">
        <f t="shared" si="59"/>
        <v>44888</v>
      </c>
      <c r="BZ268" s="150" t="s">
        <v>335</v>
      </c>
      <c r="CA268" s="38"/>
      <c r="CB268" s="38"/>
      <c r="CC268" s="39"/>
      <c r="CD268" s="40"/>
      <c r="CE268" s="40"/>
      <c r="CF268" s="38"/>
      <c r="CG268" s="38"/>
      <c r="CH268" s="38"/>
      <c r="CI268" s="38"/>
      <c r="CJ268" s="38"/>
      <c r="CK268" s="38"/>
      <c r="CL268" s="38"/>
      <c r="CM268" s="38"/>
      <c r="CN268" s="38"/>
      <c r="CO268" s="38"/>
      <c r="CP268" s="38"/>
      <c r="CQ268" s="38"/>
      <c r="CR268" s="38"/>
      <c r="CS268" s="38"/>
      <c r="CT268" s="38"/>
      <c r="CU268" s="140">
        <f t="shared" si="60"/>
        <v>44888</v>
      </c>
      <c r="CV268" s="117"/>
    </row>
    <row r="269" spans="41:100" x14ac:dyDescent="0.25">
      <c r="AO269" s="38"/>
      <c r="AP269" s="38"/>
      <c r="AQ269" s="38"/>
      <c r="AR269" s="38"/>
      <c r="AS269" s="38"/>
      <c r="AT269" s="38"/>
      <c r="AU269" s="38"/>
      <c r="AV269" s="38"/>
      <c r="AW269" s="38"/>
      <c r="AX269" s="38"/>
      <c r="AY269" s="38"/>
      <c r="AZ269" s="38"/>
      <c r="BA269" s="38"/>
      <c r="BB269" s="38"/>
      <c r="BC269" s="38"/>
      <c r="BD269" s="38"/>
      <c r="BE269" s="38"/>
      <c r="BF269" s="38"/>
      <c r="BG269" s="38"/>
      <c r="BH269" s="38"/>
      <c r="BI269" s="38"/>
      <c r="BJ269" s="38"/>
      <c r="BK269" s="38"/>
      <c r="BL269" s="38"/>
      <c r="BM269" s="38"/>
      <c r="BN269" s="38"/>
      <c r="BO269" s="38"/>
      <c r="BP269" s="38"/>
      <c r="BQ269" s="38"/>
      <c r="BR269" s="38"/>
      <c r="BS269" s="38"/>
      <c r="BT269" s="38"/>
      <c r="BU269" s="38"/>
      <c r="BV269" s="38"/>
      <c r="BW269" s="38"/>
      <c r="BX269" s="38"/>
      <c r="BY269" s="139">
        <f t="shared" si="59"/>
        <v>44889</v>
      </c>
      <c r="BZ269" s="150" t="s">
        <v>336</v>
      </c>
      <c r="CA269" s="38"/>
      <c r="CB269" s="38"/>
      <c r="CC269" s="39"/>
      <c r="CD269" s="40"/>
      <c r="CE269" s="40"/>
      <c r="CF269" s="38"/>
      <c r="CG269" s="38"/>
      <c r="CH269" s="38"/>
      <c r="CI269" s="38"/>
      <c r="CJ269" s="38"/>
      <c r="CK269" s="38"/>
      <c r="CL269" s="38"/>
      <c r="CM269" s="38"/>
      <c r="CN269" s="38"/>
      <c r="CO269" s="38"/>
      <c r="CP269" s="38"/>
      <c r="CQ269" s="38"/>
      <c r="CR269" s="38"/>
      <c r="CS269" s="38"/>
      <c r="CT269" s="38"/>
      <c r="CU269" s="140">
        <f t="shared" si="60"/>
        <v>44889</v>
      </c>
      <c r="CV269" s="117"/>
    </row>
    <row r="270" spans="41:100" x14ac:dyDescent="0.25">
      <c r="AO270" s="38"/>
      <c r="AP270" s="38"/>
      <c r="AQ270" s="38"/>
      <c r="AR270" s="38"/>
      <c r="AS270" s="38"/>
      <c r="AT270" s="38"/>
      <c r="AU270" s="38"/>
      <c r="AV270" s="38"/>
      <c r="AW270" s="38"/>
      <c r="AX270" s="38"/>
      <c r="AY270" s="38"/>
      <c r="AZ270" s="38"/>
      <c r="BA270" s="38"/>
      <c r="BB270" s="38"/>
      <c r="BC270" s="38"/>
      <c r="BD270" s="38"/>
      <c r="BE270" s="38"/>
      <c r="BF270" s="38"/>
      <c r="BG270" s="38"/>
      <c r="BH270" s="38"/>
      <c r="BI270" s="38"/>
      <c r="BJ270" s="38"/>
      <c r="BK270" s="38"/>
      <c r="BL270" s="38"/>
      <c r="BM270" s="38"/>
      <c r="BN270" s="38"/>
      <c r="BO270" s="38"/>
      <c r="BP270" s="38"/>
      <c r="BQ270" s="38"/>
      <c r="BR270" s="38"/>
      <c r="BS270" s="38"/>
      <c r="BT270" s="38"/>
      <c r="BU270" s="38"/>
      <c r="BV270" s="38"/>
      <c r="BW270" s="38"/>
      <c r="BX270" s="38"/>
      <c r="BY270" s="139">
        <f t="shared" si="59"/>
        <v>44890</v>
      </c>
      <c r="BZ270" s="150" t="s">
        <v>101</v>
      </c>
      <c r="CA270" s="38"/>
      <c r="CB270" s="38"/>
      <c r="CC270" s="39"/>
      <c r="CD270" s="40"/>
      <c r="CE270" s="40"/>
      <c r="CF270" s="38"/>
      <c r="CG270" s="38"/>
      <c r="CH270" s="38"/>
      <c r="CI270" s="38"/>
      <c r="CJ270" s="38"/>
      <c r="CK270" s="38"/>
      <c r="CL270" s="38"/>
      <c r="CM270" s="38"/>
      <c r="CN270" s="38"/>
      <c r="CO270" s="38"/>
      <c r="CP270" s="38"/>
      <c r="CQ270" s="38"/>
      <c r="CR270" s="38"/>
      <c r="CS270" s="38"/>
      <c r="CT270" s="38"/>
      <c r="CU270" s="140">
        <f t="shared" si="60"/>
        <v>44890</v>
      </c>
      <c r="CV270" s="117"/>
    </row>
    <row r="271" spans="41:100" x14ac:dyDescent="0.25">
      <c r="AO271" s="38"/>
      <c r="AP271" s="38"/>
      <c r="AQ271" s="38"/>
      <c r="AR271" s="38"/>
      <c r="AS271" s="38"/>
      <c r="AT271" s="38"/>
      <c r="AU271" s="38"/>
      <c r="AV271" s="38"/>
      <c r="AW271" s="38"/>
      <c r="AX271" s="38"/>
      <c r="AY271" s="38"/>
      <c r="AZ271" s="38"/>
      <c r="BA271" s="38"/>
      <c r="BB271" s="38"/>
      <c r="BC271" s="38"/>
      <c r="BD271" s="38"/>
      <c r="BE271" s="38"/>
      <c r="BF271" s="38"/>
      <c r="BG271" s="38"/>
      <c r="BH271" s="38"/>
      <c r="BI271" s="38"/>
      <c r="BJ271" s="38"/>
      <c r="BK271" s="38"/>
      <c r="BL271" s="38"/>
      <c r="BM271" s="38"/>
      <c r="BN271" s="38"/>
      <c r="BO271" s="38"/>
      <c r="BP271" s="38"/>
      <c r="BQ271" s="38"/>
      <c r="BR271" s="38"/>
      <c r="BS271" s="38"/>
      <c r="BT271" s="38"/>
      <c r="BU271" s="38"/>
      <c r="BV271" s="38"/>
      <c r="BW271" s="38"/>
      <c r="BX271" s="38"/>
      <c r="BY271" s="139">
        <f t="shared" si="59"/>
        <v>44891</v>
      </c>
      <c r="BZ271" s="150" t="s">
        <v>337</v>
      </c>
      <c r="CA271" s="38"/>
      <c r="CB271" s="38"/>
      <c r="CC271" s="39"/>
      <c r="CD271" s="40"/>
      <c r="CE271" s="40"/>
      <c r="CF271" s="38"/>
      <c r="CG271" s="38"/>
      <c r="CH271" s="38"/>
      <c r="CI271" s="38"/>
      <c r="CJ271" s="38"/>
      <c r="CK271" s="38"/>
      <c r="CL271" s="38"/>
      <c r="CM271" s="38"/>
      <c r="CN271" s="38"/>
      <c r="CO271" s="38"/>
      <c r="CP271" s="38"/>
      <c r="CQ271" s="38"/>
      <c r="CR271" s="38"/>
      <c r="CS271" s="38"/>
      <c r="CT271" s="38"/>
      <c r="CU271" s="140">
        <f t="shared" si="60"/>
        <v>44891</v>
      </c>
      <c r="CV271" s="117"/>
    </row>
    <row r="272" spans="41:100" x14ac:dyDescent="0.25">
      <c r="AO272" s="38"/>
      <c r="AP272" s="38"/>
      <c r="AQ272" s="38"/>
      <c r="AR272" s="38"/>
      <c r="AS272" s="38"/>
      <c r="AT272" s="38"/>
      <c r="AU272" s="38"/>
      <c r="AV272" s="38"/>
      <c r="AW272" s="38"/>
      <c r="AX272" s="38"/>
      <c r="AY272" s="38"/>
      <c r="AZ272" s="38"/>
      <c r="BA272" s="38"/>
      <c r="BB272" s="38"/>
      <c r="BC272" s="38"/>
      <c r="BD272" s="38"/>
      <c r="BE272" s="38"/>
      <c r="BF272" s="38"/>
      <c r="BG272" s="38"/>
      <c r="BH272" s="38"/>
      <c r="BI272" s="38"/>
      <c r="BJ272" s="38"/>
      <c r="BK272" s="38"/>
      <c r="BL272" s="38"/>
      <c r="BM272" s="38"/>
      <c r="BN272" s="38"/>
      <c r="BO272" s="38"/>
      <c r="BP272" s="38"/>
      <c r="BQ272" s="38"/>
      <c r="BR272" s="38"/>
      <c r="BS272" s="38"/>
      <c r="BT272" s="38"/>
      <c r="BU272" s="38"/>
      <c r="BV272" s="38"/>
      <c r="BW272" s="38"/>
      <c r="BX272" s="38"/>
      <c r="BY272" s="139">
        <f t="shared" si="59"/>
        <v>44892</v>
      </c>
      <c r="BZ272" s="150" t="s">
        <v>338</v>
      </c>
      <c r="CA272" s="38"/>
      <c r="CB272" s="38"/>
      <c r="CC272" s="39"/>
      <c r="CD272" s="40"/>
      <c r="CE272" s="40"/>
      <c r="CF272" s="38"/>
      <c r="CG272" s="38"/>
      <c r="CH272" s="38"/>
      <c r="CI272" s="38"/>
      <c r="CJ272" s="38"/>
      <c r="CK272" s="38"/>
      <c r="CL272" s="38"/>
      <c r="CM272" s="38"/>
      <c r="CN272" s="38"/>
      <c r="CO272" s="38"/>
      <c r="CP272" s="38"/>
      <c r="CQ272" s="38"/>
      <c r="CR272" s="38"/>
      <c r="CS272" s="38"/>
      <c r="CT272" s="38"/>
      <c r="CU272" s="140">
        <f t="shared" si="60"/>
        <v>44892</v>
      </c>
      <c r="CV272" s="117"/>
    </row>
    <row r="273" spans="41:100" x14ac:dyDescent="0.25">
      <c r="AO273" s="38"/>
      <c r="AP273" s="38"/>
      <c r="AQ273" s="38"/>
      <c r="AR273" s="38"/>
      <c r="AS273" s="38"/>
      <c r="AT273" s="38"/>
      <c r="AU273" s="38"/>
      <c r="AV273" s="38"/>
      <c r="AW273" s="38"/>
      <c r="AX273" s="38"/>
      <c r="AY273" s="38"/>
      <c r="AZ273" s="38"/>
      <c r="BA273" s="38"/>
      <c r="BB273" s="38"/>
      <c r="BC273" s="38"/>
      <c r="BD273" s="38"/>
      <c r="BE273" s="38"/>
      <c r="BF273" s="38"/>
      <c r="BG273" s="38"/>
      <c r="BH273" s="38"/>
      <c r="BI273" s="38"/>
      <c r="BJ273" s="38"/>
      <c r="BK273" s="38"/>
      <c r="BL273" s="38"/>
      <c r="BM273" s="38"/>
      <c r="BN273" s="38"/>
      <c r="BO273" s="38"/>
      <c r="BP273" s="38"/>
      <c r="BQ273" s="38"/>
      <c r="BR273" s="38"/>
      <c r="BS273" s="38"/>
      <c r="BT273" s="38"/>
      <c r="BU273" s="38"/>
      <c r="BV273" s="38"/>
      <c r="BW273" s="38"/>
      <c r="BX273" s="38"/>
      <c r="BY273" s="139">
        <f t="shared" si="59"/>
        <v>44893</v>
      </c>
      <c r="BZ273" s="150" t="s">
        <v>218</v>
      </c>
      <c r="CA273" s="38"/>
      <c r="CB273" s="38"/>
      <c r="CC273" s="39"/>
      <c r="CD273" s="40"/>
      <c r="CE273" s="40"/>
      <c r="CF273" s="38"/>
      <c r="CG273" s="38"/>
      <c r="CH273" s="38"/>
      <c r="CI273" s="38"/>
      <c r="CJ273" s="38"/>
      <c r="CK273" s="38"/>
      <c r="CL273" s="38"/>
      <c r="CM273" s="38"/>
      <c r="CN273" s="38"/>
      <c r="CO273" s="38"/>
      <c r="CP273" s="38"/>
      <c r="CQ273" s="38"/>
      <c r="CR273" s="38"/>
      <c r="CS273" s="38"/>
      <c r="CT273" s="38"/>
      <c r="CU273" s="140">
        <f t="shared" si="60"/>
        <v>44893</v>
      </c>
      <c r="CV273" s="117"/>
    </row>
    <row r="274" spans="41:100" x14ac:dyDescent="0.25">
      <c r="AO274" s="38"/>
      <c r="AP274" s="38"/>
      <c r="AQ274" s="38"/>
      <c r="AR274" s="38"/>
      <c r="AS274" s="38"/>
      <c r="AT274" s="38"/>
      <c r="AU274" s="38"/>
      <c r="AV274" s="38"/>
      <c r="AW274" s="38"/>
      <c r="AX274" s="38"/>
      <c r="AY274" s="38"/>
      <c r="AZ274" s="38"/>
      <c r="BA274" s="38"/>
      <c r="BB274" s="38"/>
      <c r="BC274" s="38"/>
      <c r="BD274" s="38"/>
      <c r="BE274" s="38"/>
      <c r="BF274" s="38"/>
      <c r="BG274" s="38"/>
      <c r="BH274" s="38"/>
      <c r="BI274" s="38"/>
      <c r="BJ274" s="38"/>
      <c r="BK274" s="38"/>
      <c r="BL274" s="38"/>
      <c r="BM274" s="38"/>
      <c r="BN274" s="38"/>
      <c r="BO274" s="38"/>
      <c r="BP274" s="38"/>
      <c r="BQ274" s="38"/>
      <c r="BR274" s="38"/>
      <c r="BS274" s="38"/>
      <c r="BT274" s="38"/>
      <c r="BU274" s="38"/>
      <c r="BV274" s="38"/>
      <c r="BW274" s="38"/>
      <c r="BX274" s="38"/>
      <c r="BY274" s="139">
        <f t="shared" si="59"/>
        <v>44894</v>
      </c>
      <c r="BZ274" s="150" t="s">
        <v>339</v>
      </c>
      <c r="CA274" s="38"/>
      <c r="CB274" s="38"/>
      <c r="CC274" s="39"/>
      <c r="CD274" s="40"/>
      <c r="CE274" s="40"/>
      <c r="CF274" s="38"/>
      <c r="CG274" s="38"/>
      <c r="CH274" s="38"/>
      <c r="CI274" s="38"/>
      <c r="CJ274" s="38"/>
      <c r="CK274" s="38"/>
      <c r="CL274" s="38"/>
      <c r="CM274" s="38"/>
      <c r="CN274" s="38"/>
      <c r="CO274" s="38"/>
      <c r="CP274" s="38"/>
      <c r="CQ274" s="38"/>
      <c r="CR274" s="38"/>
      <c r="CS274" s="38"/>
      <c r="CT274" s="38"/>
      <c r="CU274" s="140">
        <f t="shared" si="60"/>
        <v>44894</v>
      </c>
      <c r="CV274" s="117"/>
    </row>
    <row r="275" spans="41:100" x14ac:dyDescent="0.25">
      <c r="AO275" s="38"/>
      <c r="AP275" s="38"/>
      <c r="AQ275" s="38"/>
      <c r="AR275" s="38"/>
      <c r="AS275" s="38"/>
      <c r="AT275" s="38"/>
      <c r="AU275" s="38"/>
      <c r="AV275" s="38"/>
      <c r="AW275" s="38"/>
      <c r="AX275" s="38"/>
      <c r="AY275" s="38"/>
      <c r="AZ275" s="38"/>
      <c r="BA275" s="38"/>
      <c r="BB275" s="38"/>
      <c r="BC275" s="38"/>
      <c r="BD275" s="38"/>
      <c r="BE275" s="38"/>
      <c r="BF275" s="38"/>
      <c r="BG275" s="38"/>
      <c r="BH275" s="38"/>
      <c r="BI275" s="38"/>
      <c r="BJ275" s="38"/>
      <c r="BK275" s="38"/>
      <c r="BL275" s="38"/>
      <c r="BM275" s="38"/>
      <c r="BN275" s="38"/>
      <c r="BO275" s="38"/>
      <c r="BP275" s="38"/>
      <c r="BQ275" s="38"/>
      <c r="BR275" s="38"/>
      <c r="BS275" s="38"/>
      <c r="BT275" s="38"/>
      <c r="BU275" s="38"/>
      <c r="BV275" s="38"/>
      <c r="BW275" s="38"/>
      <c r="BX275" s="38"/>
      <c r="BY275" s="139">
        <f t="shared" si="59"/>
        <v>44895</v>
      </c>
      <c r="BZ275" s="150" t="s">
        <v>340</v>
      </c>
      <c r="CA275" s="38"/>
      <c r="CB275" s="38"/>
      <c r="CC275" s="39"/>
      <c r="CD275" s="40"/>
      <c r="CE275" s="40"/>
      <c r="CF275" s="38"/>
      <c r="CG275" s="38"/>
      <c r="CH275" s="38"/>
      <c r="CI275" s="38"/>
      <c r="CJ275" s="38"/>
      <c r="CK275" s="38"/>
      <c r="CL275" s="38"/>
      <c r="CM275" s="38"/>
      <c r="CN275" s="38"/>
      <c r="CO275" s="38"/>
      <c r="CP275" s="38"/>
      <c r="CQ275" s="38"/>
      <c r="CR275" s="38"/>
      <c r="CS275" s="38"/>
      <c r="CT275" s="38"/>
      <c r="CU275" s="140">
        <f t="shared" si="60"/>
        <v>44895</v>
      </c>
      <c r="CV275" s="117"/>
    </row>
    <row r="276" spans="41:100" x14ac:dyDescent="0.25">
      <c r="AO276" s="38"/>
      <c r="AP276" s="38"/>
      <c r="AQ276" s="38"/>
      <c r="AR276" s="38"/>
      <c r="AS276" s="38"/>
      <c r="AT276" s="38"/>
      <c r="AU276" s="38"/>
      <c r="AV276" s="38"/>
      <c r="AW276" s="38"/>
      <c r="AX276" s="38"/>
      <c r="AY276" s="38"/>
      <c r="AZ276" s="38"/>
      <c r="BA276" s="38"/>
      <c r="BB276" s="38"/>
      <c r="BC276" s="38"/>
      <c r="BD276" s="38"/>
      <c r="BE276" s="38"/>
      <c r="BF276" s="38"/>
      <c r="BG276" s="38"/>
      <c r="BH276" s="38"/>
      <c r="BI276" s="38"/>
      <c r="BJ276" s="38"/>
      <c r="BK276" s="38"/>
      <c r="BL276" s="38"/>
      <c r="BM276" s="38"/>
      <c r="BN276" s="38"/>
      <c r="BO276" s="38"/>
      <c r="BP276" s="38"/>
      <c r="BQ276" s="38"/>
      <c r="BR276" s="38"/>
      <c r="BS276" s="38"/>
      <c r="BT276" s="38"/>
      <c r="BU276" s="38"/>
      <c r="BV276" s="38"/>
      <c r="BW276" s="38"/>
      <c r="BX276" s="38"/>
      <c r="BY276" s="139">
        <f t="shared" si="59"/>
        <v>44896</v>
      </c>
      <c r="BZ276" s="151" t="s">
        <v>341</v>
      </c>
      <c r="CA276" s="38"/>
      <c r="CB276" s="38"/>
      <c r="CC276" s="39"/>
      <c r="CD276" s="40"/>
      <c r="CE276" s="40"/>
      <c r="CF276" s="38"/>
      <c r="CG276" s="38"/>
      <c r="CH276" s="38"/>
      <c r="CI276" s="38"/>
      <c r="CJ276" s="38"/>
      <c r="CK276" s="38"/>
      <c r="CL276" s="38"/>
      <c r="CM276" s="38"/>
      <c r="CN276" s="38"/>
      <c r="CO276" s="38"/>
      <c r="CP276" s="38"/>
      <c r="CQ276" s="38"/>
      <c r="CR276" s="38"/>
      <c r="CS276" s="38"/>
      <c r="CT276" s="38"/>
      <c r="CU276" s="140">
        <f t="shared" si="60"/>
        <v>44896</v>
      </c>
      <c r="CV276" s="117"/>
    </row>
    <row r="277" spans="41:100" x14ac:dyDescent="0.25">
      <c r="AO277" s="38"/>
      <c r="AP277" s="38"/>
      <c r="AQ277" s="38"/>
      <c r="AR277" s="38"/>
      <c r="AS277" s="38"/>
      <c r="AT277" s="38"/>
      <c r="AU277" s="38"/>
      <c r="AV277" s="38"/>
      <c r="AW277" s="38"/>
      <c r="AX277" s="38"/>
      <c r="AY277" s="38"/>
      <c r="AZ277" s="38"/>
      <c r="BA277" s="38"/>
      <c r="BB277" s="38"/>
      <c r="BC277" s="38"/>
      <c r="BD277" s="38"/>
      <c r="BE277" s="38"/>
      <c r="BF277" s="38"/>
      <c r="BG277" s="38"/>
      <c r="BH277" s="38"/>
      <c r="BI277" s="38"/>
      <c r="BJ277" s="38"/>
      <c r="BK277" s="38"/>
      <c r="BL277" s="38"/>
      <c r="BM277" s="38"/>
      <c r="BN277" s="38"/>
      <c r="BO277" s="38"/>
      <c r="BP277" s="38"/>
      <c r="BQ277" s="38"/>
      <c r="BR277" s="38"/>
      <c r="BS277" s="38"/>
      <c r="BT277" s="38"/>
      <c r="BU277" s="38"/>
      <c r="BV277" s="38"/>
      <c r="BW277" s="38"/>
      <c r="BX277" s="38"/>
      <c r="BY277" s="139">
        <f t="shared" si="59"/>
        <v>44897</v>
      </c>
      <c r="BZ277" s="151" t="s">
        <v>342</v>
      </c>
      <c r="CA277" s="38"/>
      <c r="CB277" s="38"/>
      <c r="CC277" s="39"/>
      <c r="CD277" s="40"/>
      <c r="CE277" s="40"/>
      <c r="CF277" s="38"/>
      <c r="CG277" s="38"/>
      <c r="CH277" s="38"/>
      <c r="CI277" s="38"/>
      <c r="CJ277" s="38"/>
      <c r="CK277" s="38"/>
      <c r="CL277" s="38"/>
      <c r="CM277" s="38"/>
      <c r="CN277" s="38"/>
      <c r="CO277" s="38"/>
      <c r="CP277" s="38"/>
      <c r="CQ277" s="38"/>
      <c r="CR277" s="38"/>
      <c r="CS277" s="38"/>
      <c r="CT277" s="38"/>
      <c r="CU277" s="140">
        <f t="shared" si="60"/>
        <v>44897</v>
      </c>
      <c r="CV277" s="117"/>
    </row>
    <row r="278" spans="41:100" x14ac:dyDescent="0.25">
      <c r="AO278" s="38"/>
      <c r="AP278" s="38"/>
      <c r="AQ278" s="38"/>
      <c r="AR278" s="38"/>
      <c r="AS278" s="38"/>
      <c r="AT278" s="38"/>
      <c r="AU278" s="38"/>
      <c r="AV278" s="38"/>
      <c r="AW278" s="38"/>
      <c r="AX278" s="38"/>
      <c r="AY278" s="38"/>
      <c r="AZ278" s="38"/>
      <c r="BA278" s="38"/>
      <c r="BB278" s="38"/>
      <c r="BC278" s="38"/>
      <c r="BD278" s="38"/>
      <c r="BE278" s="38"/>
      <c r="BF278" s="38"/>
      <c r="BG278" s="38"/>
      <c r="BH278" s="38"/>
      <c r="BI278" s="38"/>
      <c r="BJ278" s="38"/>
      <c r="BK278" s="38"/>
      <c r="BL278" s="38"/>
      <c r="BM278" s="38"/>
      <c r="BN278" s="38"/>
      <c r="BO278" s="38"/>
      <c r="BP278" s="38"/>
      <c r="BQ278" s="38"/>
      <c r="BR278" s="38"/>
      <c r="BS278" s="38"/>
      <c r="BT278" s="38"/>
      <c r="BU278" s="38"/>
      <c r="BV278" s="38"/>
      <c r="BW278" s="38"/>
      <c r="BX278" s="38"/>
      <c r="BY278" s="139">
        <f t="shared" si="59"/>
        <v>44898</v>
      </c>
      <c r="BZ278" s="151" t="s">
        <v>343</v>
      </c>
      <c r="CA278" s="38"/>
      <c r="CB278" s="38"/>
      <c r="CC278" s="39"/>
      <c r="CD278" s="40"/>
      <c r="CE278" s="40"/>
      <c r="CF278" s="38"/>
      <c r="CG278" s="38"/>
      <c r="CH278" s="38"/>
      <c r="CI278" s="38"/>
      <c r="CJ278" s="38"/>
      <c r="CK278" s="38"/>
      <c r="CL278" s="38"/>
      <c r="CM278" s="38"/>
      <c r="CN278" s="38"/>
      <c r="CO278" s="38"/>
      <c r="CP278" s="38"/>
      <c r="CQ278" s="38"/>
      <c r="CR278" s="38"/>
      <c r="CS278" s="38"/>
      <c r="CT278" s="38"/>
      <c r="CU278" s="140">
        <f t="shared" si="60"/>
        <v>44898</v>
      </c>
      <c r="CV278" s="117"/>
    </row>
    <row r="279" spans="41:100" x14ac:dyDescent="0.25">
      <c r="AO279" s="38"/>
      <c r="AP279" s="38"/>
      <c r="AQ279" s="38"/>
      <c r="AR279" s="38"/>
      <c r="AS279" s="38"/>
      <c r="AT279" s="38"/>
      <c r="AU279" s="38"/>
      <c r="AV279" s="38"/>
      <c r="AW279" s="38"/>
      <c r="AX279" s="38"/>
      <c r="AY279" s="38"/>
      <c r="AZ279" s="38"/>
      <c r="BA279" s="38"/>
      <c r="BB279" s="38"/>
      <c r="BC279" s="38"/>
      <c r="BD279" s="38"/>
      <c r="BE279" s="38"/>
      <c r="BF279" s="38"/>
      <c r="BG279" s="38"/>
      <c r="BH279" s="38"/>
      <c r="BI279" s="38"/>
      <c r="BJ279" s="38"/>
      <c r="BK279" s="38"/>
      <c r="BL279" s="38"/>
      <c r="BM279" s="38"/>
      <c r="BN279" s="38"/>
      <c r="BO279" s="38"/>
      <c r="BP279" s="38"/>
      <c r="BQ279" s="38"/>
      <c r="BR279" s="38"/>
      <c r="BS279" s="38"/>
      <c r="BT279" s="38"/>
      <c r="BU279" s="38"/>
      <c r="BV279" s="38"/>
      <c r="BW279" s="38"/>
      <c r="BX279" s="38"/>
      <c r="BY279" s="139">
        <f t="shared" si="59"/>
        <v>44899</v>
      </c>
      <c r="BZ279" s="151" t="s">
        <v>344</v>
      </c>
      <c r="CA279" s="38"/>
      <c r="CB279" s="38"/>
      <c r="CC279" s="39"/>
      <c r="CD279" s="40"/>
      <c r="CE279" s="40"/>
      <c r="CF279" s="38"/>
      <c r="CG279" s="38"/>
      <c r="CH279" s="38"/>
      <c r="CI279" s="38"/>
      <c r="CJ279" s="38"/>
      <c r="CK279" s="38"/>
      <c r="CL279" s="38"/>
      <c r="CM279" s="38"/>
      <c r="CN279" s="38"/>
      <c r="CO279" s="38"/>
      <c r="CP279" s="38"/>
      <c r="CQ279" s="38"/>
      <c r="CR279" s="38"/>
      <c r="CS279" s="38"/>
      <c r="CT279" s="38"/>
      <c r="CU279" s="140">
        <f t="shared" si="60"/>
        <v>44899</v>
      </c>
      <c r="CV279" s="117"/>
    </row>
    <row r="280" spans="41:100" x14ac:dyDescent="0.25">
      <c r="AO280" s="38"/>
      <c r="AP280" s="38"/>
      <c r="AQ280" s="38"/>
      <c r="AR280" s="38"/>
      <c r="AS280" s="38"/>
      <c r="AT280" s="38"/>
      <c r="AU280" s="38"/>
      <c r="AV280" s="38"/>
      <c r="AW280" s="38"/>
      <c r="AX280" s="38"/>
      <c r="AY280" s="38"/>
      <c r="AZ280" s="38"/>
      <c r="BA280" s="38"/>
      <c r="BB280" s="38"/>
      <c r="BC280" s="38"/>
      <c r="BD280" s="38"/>
      <c r="BE280" s="38"/>
      <c r="BF280" s="38"/>
      <c r="BG280" s="38"/>
      <c r="BH280" s="38"/>
      <c r="BI280" s="38"/>
      <c r="BJ280" s="38"/>
      <c r="BK280" s="38"/>
      <c r="BL280" s="38"/>
      <c r="BM280" s="38"/>
      <c r="BN280" s="38"/>
      <c r="BO280" s="38"/>
      <c r="BP280" s="38"/>
      <c r="BQ280" s="38"/>
      <c r="BR280" s="38"/>
      <c r="BS280" s="38"/>
      <c r="BT280" s="38"/>
      <c r="BU280" s="38"/>
      <c r="BV280" s="38"/>
      <c r="BW280" s="38"/>
      <c r="BX280" s="38"/>
      <c r="BY280" s="139">
        <f t="shared" si="59"/>
        <v>44900</v>
      </c>
      <c r="BZ280" s="151" t="s">
        <v>345</v>
      </c>
      <c r="CA280" s="38"/>
      <c r="CB280" s="38"/>
      <c r="CC280" s="39"/>
      <c r="CD280" s="40"/>
      <c r="CE280" s="40"/>
      <c r="CF280" s="38"/>
      <c r="CG280" s="38"/>
      <c r="CH280" s="38"/>
      <c r="CI280" s="38"/>
      <c r="CJ280" s="38"/>
      <c r="CK280" s="38"/>
      <c r="CL280" s="38"/>
      <c r="CM280" s="38"/>
      <c r="CN280" s="38"/>
      <c r="CO280" s="38"/>
      <c r="CP280" s="38"/>
      <c r="CQ280" s="38"/>
      <c r="CR280" s="38"/>
      <c r="CS280" s="38"/>
      <c r="CT280" s="38"/>
      <c r="CU280" s="140">
        <f t="shared" si="60"/>
        <v>44900</v>
      </c>
      <c r="CV280" s="117"/>
    </row>
    <row r="281" spans="41:100" x14ac:dyDescent="0.25">
      <c r="AO281" s="38"/>
      <c r="AP281" s="38"/>
      <c r="AQ281" s="38"/>
      <c r="AR281" s="38"/>
      <c r="AS281" s="38"/>
      <c r="AT281" s="38"/>
      <c r="AU281" s="38"/>
      <c r="AV281" s="38"/>
      <c r="AW281" s="38"/>
      <c r="AX281" s="38"/>
      <c r="AY281" s="38"/>
      <c r="AZ281" s="38"/>
      <c r="BA281" s="38"/>
      <c r="BB281" s="38"/>
      <c r="BC281" s="38"/>
      <c r="BD281" s="38"/>
      <c r="BE281" s="38"/>
      <c r="BF281" s="38"/>
      <c r="BG281" s="38"/>
      <c r="BH281" s="38"/>
      <c r="BI281" s="38"/>
      <c r="BJ281" s="38"/>
      <c r="BK281" s="38"/>
      <c r="BL281" s="38"/>
      <c r="BM281" s="38"/>
      <c r="BN281" s="38"/>
      <c r="BO281" s="38"/>
      <c r="BP281" s="38"/>
      <c r="BQ281" s="38"/>
      <c r="BR281" s="38"/>
      <c r="BS281" s="38"/>
      <c r="BT281" s="38"/>
      <c r="BU281" s="38"/>
      <c r="BV281" s="38"/>
      <c r="BW281" s="38"/>
      <c r="BX281" s="38"/>
      <c r="BY281" s="139">
        <f t="shared" si="59"/>
        <v>44901</v>
      </c>
      <c r="BZ281" s="151" t="s">
        <v>346</v>
      </c>
      <c r="CA281" s="38"/>
      <c r="CB281" s="38"/>
      <c r="CC281" s="39"/>
      <c r="CD281" s="40"/>
      <c r="CE281" s="40"/>
      <c r="CF281" s="38"/>
      <c r="CG281" s="38"/>
      <c r="CH281" s="38"/>
      <c r="CI281" s="38"/>
      <c r="CJ281" s="38"/>
      <c r="CK281" s="38"/>
      <c r="CL281" s="38"/>
      <c r="CM281" s="38"/>
      <c r="CN281" s="38"/>
      <c r="CO281" s="38"/>
      <c r="CP281" s="38"/>
      <c r="CQ281" s="38"/>
      <c r="CR281" s="38"/>
      <c r="CS281" s="38"/>
      <c r="CT281" s="38"/>
      <c r="CU281" s="140">
        <f t="shared" si="60"/>
        <v>44901</v>
      </c>
      <c r="CV281" s="117"/>
    </row>
    <row r="282" spans="41:100" x14ac:dyDescent="0.25">
      <c r="AO282" s="38"/>
      <c r="AP282" s="38"/>
      <c r="AQ282" s="38"/>
      <c r="AR282" s="38"/>
      <c r="AS282" s="38"/>
      <c r="AT282" s="38"/>
      <c r="AU282" s="38"/>
      <c r="AV282" s="38"/>
      <c r="AW282" s="38"/>
      <c r="AX282" s="38"/>
      <c r="AY282" s="38"/>
      <c r="AZ282" s="38"/>
      <c r="BA282" s="38"/>
      <c r="BB282" s="38"/>
      <c r="BC282" s="38"/>
      <c r="BD282" s="38"/>
      <c r="BE282" s="38"/>
      <c r="BF282" s="38"/>
      <c r="BG282" s="38"/>
      <c r="BH282" s="38"/>
      <c r="BI282" s="38"/>
      <c r="BJ282" s="38"/>
      <c r="BK282" s="38"/>
      <c r="BL282" s="38"/>
      <c r="BM282" s="38"/>
      <c r="BN282" s="38"/>
      <c r="BO282" s="38"/>
      <c r="BP282" s="38"/>
      <c r="BQ282" s="38"/>
      <c r="BR282" s="38"/>
      <c r="BS282" s="38"/>
      <c r="BT282" s="38"/>
      <c r="BU282" s="38"/>
      <c r="BV282" s="38"/>
      <c r="BW282" s="38"/>
      <c r="BX282" s="38"/>
      <c r="BY282" s="139">
        <f t="shared" si="59"/>
        <v>44902</v>
      </c>
      <c r="BZ282" s="151" t="s">
        <v>347</v>
      </c>
      <c r="CA282" s="38"/>
      <c r="CB282" s="38"/>
      <c r="CC282" s="39"/>
      <c r="CD282" s="40"/>
      <c r="CE282" s="40"/>
      <c r="CF282" s="38"/>
      <c r="CG282" s="38"/>
      <c r="CH282" s="38"/>
      <c r="CI282" s="38"/>
      <c r="CJ282" s="38"/>
      <c r="CK282" s="38"/>
      <c r="CL282" s="38"/>
      <c r="CM282" s="38"/>
      <c r="CN282" s="38"/>
      <c r="CO282" s="38"/>
      <c r="CP282" s="38"/>
      <c r="CQ282" s="38"/>
      <c r="CR282" s="38"/>
      <c r="CS282" s="38"/>
      <c r="CT282" s="38"/>
      <c r="CU282" s="140">
        <f t="shared" si="60"/>
        <v>44902</v>
      </c>
      <c r="CV282" s="117"/>
    </row>
    <row r="283" spans="41:100" x14ac:dyDescent="0.25">
      <c r="AO283" s="38"/>
      <c r="AP283" s="38"/>
      <c r="AQ283" s="38"/>
      <c r="AR283" s="38"/>
      <c r="AS283" s="38"/>
      <c r="AT283" s="38"/>
      <c r="AU283" s="38"/>
      <c r="AV283" s="38"/>
      <c r="AW283" s="38"/>
      <c r="AX283" s="38"/>
      <c r="AY283" s="38"/>
      <c r="AZ283" s="38"/>
      <c r="BA283" s="38"/>
      <c r="BB283" s="38"/>
      <c r="BC283" s="38"/>
      <c r="BD283" s="38"/>
      <c r="BE283" s="38"/>
      <c r="BF283" s="38"/>
      <c r="BG283" s="38"/>
      <c r="BH283" s="38"/>
      <c r="BI283" s="38"/>
      <c r="BJ283" s="38"/>
      <c r="BK283" s="38"/>
      <c r="BL283" s="38"/>
      <c r="BM283" s="38"/>
      <c r="BN283" s="38"/>
      <c r="BO283" s="38"/>
      <c r="BP283" s="38"/>
      <c r="BQ283" s="38"/>
      <c r="BR283" s="38"/>
      <c r="BS283" s="38"/>
      <c r="BT283" s="38"/>
      <c r="BU283" s="38"/>
      <c r="BV283" s="38"/>
      <c r="BW283" s="38"/>
      <c r="BX283" s="38"/>
      <c r="BY283" s="139">
        <f t="shared" si="59"/>
        <v>44903</v>
      </c>
      <c r="BZ283" s="151" t="s">
        <v>348</v>
      </c>
      <c r="CA283" s="38"/>
      <c r="CB283" s="38"/>
      <c r="CC283" s="39"/>
      <c r="CD283" s="40"/>
      <c r="CE283" s="40"/>
      <c r="CF283" s="38"/>
      <c r="CG283" s="38"/>
      <c r="CH283" s="38"/>
      <c r="CI283" s="38"/>
      <c r="CJ283" s="38"/>
      <c r="CK283" s="38"/>
      <c r="CL283" s="38"/>
      <c r="CM283" s="38"/>
      <c r="CN283" s="38"/>
      <c r="CO283" s="38"/>
      <c r="CP283" s="38"/>
      <c r="CQ283" s="38"/>
      <c r="CR283" s="38"/>
      <c r="CS283" s="38"/>
      <c r="CT283" s="38"/>
      <c r="CU283" s="140">
        <f t="shared" si="60"/>
        <v>44903</v>
      </c>
      <c r="CV283" s="117"/>
    </row>
    <row r="284" spans="41:100" x14ac:dyDescent="0.25">
      <c r="AO284" s="38"/>
      <c r="AP284" s="38"/>
      <c r="AQ284" s="38"/>
      <c r="AR284" s="38"/>
      <c r="AS284" s="38"/>
      <c r="AT284" s="38"/>
      <c r="AU284" s="38"/>
      <c r="AV284" s="38"/>
      <c r="AW284" s="38"/>
      <c r="AX284" s="38"/>
      <c r="AY284" s="38"/>
      <c r="AZ284" s="38"/>
      <c r="BA284" s="38"/>
      <c r="BB284" s="38"/>
      <c r="BC284" s="38"/>
      <c r="BD284" s="38"/>
      <c r="BE284" s="38"/>
      <c r="BF284" s="38"/>
      <c r="BG284" s="38"/>
      <c r="BH284" s="38"/>
      <c r="BI284" s="38"/>
      <c r="BJ284" s="38"/>
      <c r="BK284" s="38"/>
      <c r="BL284" s="38"/>
      <c r="BM284" s="38"/>
      <c r="BN284" s="38"/>
      <c r="BO284" s="38"/>
      <c r="BP284" s="38"/>
      <c r="BQ284" s="38"/>
      <c r="BR284" s="38"/>
      <c r="BS284" s="38"/>
      <c r="BT284" s="38"/>
      <c r="BU284" s="38"/>
      <c r="BV284" s="38"/>
      <c r="BW284" s="38"/>
      <c r="BX284" s="38"/>
      <c r="BY284" s="139">
        <f t="shared" si="59"/>
        <v>44904</v>
      </c>
      <c r="BZ284" s="151" t="s">
        <v>349</v>
      </c>
      <c r="CA284" s="38"/>
      <c r="CB284" s="38"/>
      <c r="CC284" s="39"/>
      <c r="CD284" s="40"/>
      <c r="CE284" s="40"/>
      <c r="CF284" s="38"/>
      <c r="CG284" s="38"/>
      <c r="CH284" s="38"/>
      <c r="CI284" s="38"/>
      <c r="CJ284" s="38"/>
      <c r="CK284" s="38"/>
      <c r="CL284" s="38"/>
      <c r="CM284" s="38"/>
      <c r="CN284" s="38"/>
      <c r="CO284" s="38"/>
      <c r="CP284" s="38"/>
      <c r="CQ284" s="38"/>
      <c r="CR284" s="38"/>
      <c r="CS284" s="38"/>
      <c r="CT284" s="38"/>
      <c r="CU284" s="140">
        <f t="shared" si="60"/>
        <v>44904</v>
      </c>
      <c r="CV284" s="117"/>
    </row>
    <row r="285" spans="41:100" x14ac:dyDescent="0.25">
      <c r="AO285" s="38"/>
      <c r="AP285" s="38"/>
      <c r="AQ285" s="38"/>
      <c r="AR285" s="38"/>
      <c r="AS285" s="38"/>
      <c r="AT285" s="38"/>
      <c r="AU285" s="38"/>
      <c r="AV285" s="38"/>
      <c r="AW285" s="38"/>
      <c r="AX285" s="38"/>
      <c r="AY285" s="38"/>
      <c r="AZ285" s="38"/>
      <c r="BA285" s="38"/>
      <c r="BB285" s="38"/>
      <c r="BC285" s="38"/>
      <c r="BD285" s="38"/>
      <c r="BE285" s="38"/>
      <c r="BF285" s="38"/>
      <c r="BG285" s="38"/>
      <c r="BH285" s="38"/>
      <c r="BI285" s="38"/>
      <c r="BJ285" s="38"/>
      <c r="BK285" s="38"/>
      <c r="BL285" s="38"/>
      <c r="BM285" s="38"/>
      <c r="BN285" s="38"/>
      <c r="BO285" s="38"/>
      <c r="BP285" s="38"/>
      <c r="BQ285" s="38"/>
      <c r="BR285" s="38"/>
      <c r="BS285" s="38"/>
      <c r="BT285" s="38"/>
      <c r="BU285" s="38"/>
      <c r="BV285" s="38"/>
      <c r="BW285" s="38"/>
      <c r="BX285" s="38"/>
      <c r="BY285" s="139">
        <f t="shared" si="59"/>
        <v>44905</v>
      </c>
      <c r="BZ285" s="151" t="s">
        <v>350</v>
      </c>
      <c r="CA285" s="38"/>
      <c r="CB285" s="38"/>
      <c r="CC285" s="39"/>
      <c r="CD285" s="40"/>
      <c r="CE285" s="40"/>
      <c r="CF285" s="38"/>
      <c r="CG285" s="38"/>
      <c r="CH285" s="38"/>
      <c r="CI285" s="38"/>
      <c r="CJ285" s="38"/>
      <c r="CK285" s="38"/>
      <c r="CL285" s="38"/>
      <c r="CM285" s="38"/>
      <c r="CN285" s="38"/>
      <c r="CO285" s="38"/>
      <c r="CP285" s="38"/>
      <c r="CQ285" s="38"/>
      <c r="CR285" s="38"/>
      <c r="CS285" s="38"/>
      <c r="CT285" s="38"/>
      <c r="CU285" s="140">
        <f t="shared" si="60"/>
        <v>44905</v>
      </c>
      <c r="CV285" s="117"/>
    </row>
    <row r="286" spans="41:100" x14ac:dyDescent="0.25">
      <c r="AO286" s="38"/>
      <c r="AP286" s="38"/>
      <c r="AQ286" s="38"/>
      <c r="AR286" s="38"/>
      <c r="AS286" s="38"/>
      <c r="AT286" s="38"/>
      <c r="AU286" s="38"/>
      <c r="AV286" s="38"/>
      <c r="AW286" s="38"/>
      <c r="AX286" s="38"/>
      <c r="AY286" s="38"/>
      <c r="AZ286" s="38"/>
      <c r="BA286" s="38"/>
      <c r="BB286" s="38"/>
      <c r="BC286" s="38"/>
      <c r="BD286" s="38"/>
      <c r="BE286" s="38"/>
      <c r="BF286" s="38"/>
      <c r="BG286" s="38"/>
      <c r="BH286" s="38"/>
      <c r="BI286" s="38"/>
      <c r="BJ286" s="38"/>
      <c r="BK286" s="38"/>
      <c r="BL286" s="38"/>
      <c r="BM286" s="38"/>
      <c r="BN286" s="38"/>
      <c r="BO286" s="38"/>
      <c r="BP286" s="38"/>
      <c r="BQ286" s="38"/>
      <c r="BR286" s="38"/>
      <c r="BS286" s="38"/>
      <c r="BT286" s="38"/>
      <c r="BU286" s="38"/>
      <c r="BV286" s="38"/>
      <c r="BW286" s="38"/>
      <c r="BX286" s="38"/>
      <c r="BY286" s="139">
        <f t="shared" si="59"/>
        <v>44906</v>
      </c>
      <c r="BZ286" s="151" t="s">
        <v>351</v>
      </c>
      <c r="CA286" s="38"/>
      <c r="CB286" s="38"/>
      <c r="CC286" s="39"/>
      <c r="CD286" s="40"/>
      <c r="CE286" s="40"/>
      <c r="CF286" s="38"/>
      <c r="CG286" s="38"/>
      <c r="CH286" s="38"/>
      <c r="CI286" s="38"/>
      <c r="CJ286" s="38"/>
      <c r="CK286" s="38"/>
      <c r="CL286" s="38"/>
      <c r="CM286" s="38"/>
      <c r="CN286" s="38"/>
      <c r="CO286" s="38"/>
      <c r="CP286" s="38"/>
      <c r="CQ286" s="38"/>
      <c r="CR286" s="38"/>
      <c r="CS286" s="38"/>
      <c r="CT286" s="38"/>
      <c r="CU286" s="140">
        <f t="shared" si="60"/>
        <v>44906</v>
      </c>
      <c r="CV286" s="117"/>
    </row>
    <row r="287" spans="41:100" x14ac:dyDescent="0.25">
      <c r="AO287" s="38"/>
      <c r="AP287" s="38"/>
      <c r="AQ287" s="38"/>
      <c r="AR287" s="38"/>
      <c r="AS287" s="38"/>
      <c r="AT287" s="38"/>
      <c r="AU287" s="38"/>
      <c r="AV287" s="38"/>
      <c r="AW287" s="38"/>
      <c r="AX287" s="38"/>
      <c r="AY287" s="38"/>
      <c r="AZ287" s="38"/>
      <c r="BA287" s="38"/>
      <c r="BB287" s="38"/>
      <c r="BC287" s="38"/>
      <c r="BD287" s="38"/>
      <c r="BE287" s="38"/>
      <c r="BF287" s="38"/>
      <c r="BG287" s="38"/>
      <c r="BH287" s="38"/>
      <c r="BI287" s="38"/>
      <c r="BJ287" s="38"/>
      <c r="BK287" s="38"/>
      <c r="BL287" s="38"/>
      <c r="BM287" s="38"/>
      <c r="BN287" s="38"/>
      <c r="BO287" s="38"/>
      <c r="BP287" s="38"/>
      <c r="BQ287" s="38"/>
      <c r="BR287" s="38"/>
      <c r="BS287" s="38"/>
      <c r="BT287" s="38"/>
      <c r="BU287" s="38"/>
      <c r="BV287" s="38"/>
      <c r="BW287" s="38"/>
      <c r="BX287" s="38"/>
      <c r="BY287" s="139">
        <f t="shared" si="59"/>
        <v>44907</v>
      </c>
      <c r="BZ287" s="151" t="s">
        <v>352</v>
      </c>
      <c r="CA287" s="38"/>
      <c r="CB287" s="38"/>
      <c r="CC287" s="39"/>
      <c r="CD287" s="40"/>
      <c r="CE287" s="40"/>
      <c r="CF287" s="38"/>
      <c r="CG287" s="38"/>
      <c r="CH287" s="38"/>
      <c r="CI287" s="38"/>
      <c r="CJ287" s="38"/>
      <c r="CK287" s="38"/>
      <c r="CL287" s="38"/>
      <c r="CM287" s="38"/>
      <c r="CN287" s="38"/>
      <c r="CO287" s="38"/>
      <c r="CP287" s="38"/>
      <c r="CQ287" s="38"/>
      <c r="CR287" s="38"/>
      <c r="CS287" s="38"/>
      <c r="CT287" s="38"/>
      <c r="CU287" s="140">
        <f t="shared" si="60"/>
        <v>44907</v>
      </c>
      <c r="CV287" s="117"/>
    </row>
    <row r="288" spans="41:100" x14ac:dyDescent="0.25">
      <c r="AO288" s="38"/>
      <c r="AP288" s="38"/>
      <c r="AQ288" s="38"/>
      <c r="AR288" s="38"/>
      <c r="AS288" s="38"/>
      <c r="AT288" s="38"/>
      <c r="AU288" s="38"/>
      <c r="AV288" s="38"/>
      <c r="AW288" s="38"/>
      <c r="AX288" s="38"/>
      <c r="AY288" s="38"/>
      <c r="AZ288" s="38"/>
      <c r="BA288" s="38"/>
      <c r="BB288" s="38"/>
      <c r="BC288" s="38"/>
      <c r="BD288" s="38"/>
      <c r="BE288" s="38"/>
      <c r="BF288" s="38"/>
      <c r="BG288" s="38"/>
      <c r="BH288" s="38"/>
      <c r="BI288" s="38"/>
      <c r="BJ288" s="38"/>
      <c r="BK288" s="38"/>
      <c r="BL288" s="38"/>
      <c r="BM288" s="38"/>
      <c r="BN288" s="38"/>
      <c r="BO288" s="38"/>
      <c r="BP288" s="38"/>
      <c r="BQ288" s="38"/>
      <c r="BR288" s="38"/>
      <c r="BS288" s="38"/>
      <c r="BT288" s="38"/>
      <c r="BU288" s="38"/>
      <c r="BV288" s="38"/>
      <c r="BW288" s="38"/>
      <c r="BX288" s="38"/>
      <c r="BY288" s="139">
        <f t="shared" si="59"/>
        <v>44908</v>
      </c>
      <c r="BZ288" s="151" t="s">
        <v>353</v>
      </c>
      <c r="CA288" s="38"/>
      <c r="CB288" s="38"/>
      <c r="CC288" s="39"/>
      <c r="CD288" s="40"/>
      <c r="CE288" s="40"/>
      <c r="CF288" s="38"/>
      <c r="CG288" s="38"/>
      <c r="CH288" s="38"/>
      <c r="CI288" s="38"/>
      <c r="CJ288" s="38"/>
      <c r="CK288" s="38"/>
      <c r="CL288" s="38"/>
      <c r="CM288" s="38"/>
      <c r="CN288" s="38"/>
      <c r="CO288" s="38"/>
      <c r="CP288" s="38"/>
      <c r="CQ288" s="38"/>
      <c r="CR288" s="38"/>
      <c r="CS288" s="38"/>
      <c r="CT288" s="38"/>
      <c r="CU288" s="140">
        <f t="shared" si="60"/>
        <v>44908</v>
      </c>
      <c r="CV288" s="117"/>
    </row>
    <row r="289" spans="41:100" x14ac:dyDescent="0.25">
      <c r="AO289" s="38"/>
      <c r="AP289" s="38"/>
      <c r="AQ289" s="38"/>
      <c r="AR289" s="38"/>
      <c r="AS289" s="38"/>
      <c r="AT289" s="38"/>
      <c r="AU289" s="38"/>
      <c r="AV289" s="38"/>
      <c r="AW289" s="38"/>
      <c r="AX289" s="38"/>
      <c r="AY289" s="38"/>
      <c r="AZ289" s="38"/>
      <c r="BA289" s="38"/>
      <c r="BB289" s="38"/>
      <c r="BC289" s="38"/>
      <c r="BD289" s="38"/>
      <c r="BE289" s="38"/>
      <c r="BF289" s="38"/>
      <c r="BG289" s="38"/>
      <c r="BH289" s="38"/>
      <c r="BI289" s="38"/>
      <c r="BJ289" s="38"/>
      <c r="BK289" s="38"/>
      <c r="BL289" s="38"/>
      <c r="BM289" s="38"/>
      <c r="BN289" s="38"/>
      <c r="BO289" s="38"/>
      <c r="BP289" s="38"/>
      <c r="BQ289" s="38"/>
      <c r="BR289" s="38"/>
      <c r="BS289" s="38"/>
      <c r="BT289" s="38"/>
      <c r="BU289" s="38"/>
      <c r="BV289" s="38"/>
      <c r="BW289" s="38"/>
      <c r="BX289" s="38"/>
      <c r="BY289" s="139">
        <f t="shared" si="59"/>
        <v>44909</v>
      </c>
      <c r="BZ289" s="151" t="s">
        <v>354</v>
      </c>
      <c r="CA289" s="38"/>
      <c r="CB289" s="38"/>
      <c r="CC289" s="39"/>
      <c r="CD289" s="40"/>
      <c r="CE289" s="40"/>
      <c r="CF289" s="38"/>
      <c r="CG289" s="38"/>
      <c r="CH289" s="38"/>
      <c r="CI289" s="38"/>
      <c r="CJ289" s="38"/>
      <c r="CK289" s="38"/>
      <c r="CL289" s="38"/>
      <c r="CM289" s="38"/>
      <c r="CN289" s="38"/>
      <c r="CO289" s="38"/>
      <c r="CP289" s="38"/>
      <c r="CQ289" s="38"/>
      <c r="CR289" s="38"/>
      <c r="CS289" s="38"/>
      <c r="CT289" s="38"/>
      <c r="CU289" s="140">
        <f t="shared" si="60"/>
        <v>44909</v>
      </c>
      <c r="CV289" s="117"/>
    </row>
    <row r="290" spans="41:100" x14ac:dyDescent="0.25">
      <c r="AO290" s="38"/>
      <c r="AP290" s="38"/>
      <c r="AQ290" s="38"/>
      <c r="AR290" s="38"/>
      <c r="AS290" s="38"/>
      <c r="AT290" s="38"/>
      <c r="AU290" s="38"/>
      <c r="AV290" s="38"/>
      <c r="AW290" s="38"/>
      <c r="AX290" s="38"/>
      <c r="AY290" s="38"/>
      <c r="AZ290" s="38"/>
      <c r="BA290" s="38"/>
      <c r="BB290" s="38"/>
      <c r="BC290" s="38"/>
      <c r="BD290" s="38"/>
      <c r="BE290" s="38"/>
      <c r="BF290" s="38"/>
      <c r="BG290" s="38"/>
      <c r="BH290" s="38"/>
      <c r="BI290" s="38"/>
      <c r="BJ290" s="38"/>
      <c r="BK290" s="38"/>
      <c r="BL290" s="38"/>
      <c r="BM290" s="38"/>
      <c r="BN290" s="38"/>
      <c r="BO290" s="38"/>
      <c r="BP290" s="38"/>
      <c r="BQ290" s="38"/>
      <c r="BR290" s="38"/>
      <c r="BS290" s="38"/>
      <c r="BT290" s="38"/>
      <c r="BU290" s="38"/>
      <c r="BV290" s="38"/>
      <c r="BW290" s="38"/>
      <c r="BX290" s="38"/>
      <c r="BY290" s="139">
        <f t="shared" si="59"/>
        <v>44910</v>
      </c>
      <c r="BZ290" s="151" t="s">
        <v>355</v>
      </c>
      <c r="CA290" s="38"/>
      <c r="CB290" s="38"/>
      <c r="CC290" s="39"/>
      <c r="CD290" s="40"/>
      <c r="CE290" s="40"/>
      <c r="CF290" s="38"/>
      <c r="CG290" s="38"/>
      <c r="CH290" s="38"/>
      <c r="CI290" s="38"/>
      <c r="CJ290" s="38"/>
      <c r="CK290" s="38"/>
      <c r="CL290" s="38"/>
      <c r="CM290" s="38"/>
      <c r="CN290" s="38"/>
      <c r="CO290" s="38"/>
      <c r="CP290" s="38"/>
      <c r="CQ290" s="38"/>
      <c r="CR290" s="38"/>
      <c r="CS290" s="38"/>
      <c r="CT290" s="38"/>
      <c r="CU290" s="140">
        <f t="shared" si="60"/>
        <v>44910</v>
      </c>
      <c r="CV290" s="117"/>
    </row>
    <row r="291" spans="41:100" x14ac:dyDescent="0.25">
      <c r="AO291" s="38"/>
      <c r="AP291" s="38"/>
      <c r="AQ291" s="38"/>
      <c r="AR291" s="38"/>
      <c r="AS291" s="38"/>
      <c r="AT291" s="38"/>
      <c r="AU291" s="38"/>
      <c r="AV291" s="38"/>
      <c r="AW291" s="38"/>
      <c r="AX291" s="38"/>
      <c r="AY291" s="38"/>
      <c r="AZ291" s="38"/>
      <c r="BA291" s="38"/>
      <c r="BB291" s="38"/>
      <c r="BC291" s="38"/>
      <c r="BD291" s="38"/>
      <c r="BE291" s="38"/>
      <c r="BF291" s="38"/>
      <c r="BG291" s="38"/>
      <c r="BH291" s="38"/>
      <c r="BI291" s="38"/>
      <c r="BJ291" s="38"/>
      <c r="BK291" s="38"/>
      <c r="BL291" s="38"/>
      <c r="BM291" s="38"/>
      <c r="BN291" s="38"/>
      <c r="BO291" s="38"/>
      <c r="BP291" s="38"/>
      <c r="BQ291" s="38"/>
      <c r="BR291" s="38"/>
      <c r="BS291" s="38"/>
      <c r="BT291" s="38"/>
      <c r="BU291" s="38"/>
      <c r="BV291" s="38"/>
      <c r="BW291" s="38"/>
      <c r="BX291" s="38"/>
      <c r="BY291" s="139">
        <f t="shared" si="59"/>
        <v>44911</v>
      </c>
      <c r="BZ291" s="151" t="s">
        <v>356</v>
      </c>
      <c r="CA291" s="38"/>
      <c r="CB291" s="38"/>
      <c r="CC291" s="39"/>
      <c r="CD291" s="40"/>
      <c r="CE291" s="40"/>
      <c r="CF291" s="38"/>
      <c r="CG291" s="38"/>
      <c r="CH291" s="38"/>
      <c r="CI291" s="38"/>
      <c r="CJ291" s="38"/>
      <c r="CK291" s="38"/>
      <c r="CL291" s="38"/>
      <c r="CM291" s="38"/>
      <c r="CN291" s="38"/>
      <c r="CO291" s="38"/>
      <c r="CP291" s="38"/>
      <c r="CQ291" s="38"/>
      <c r="CR291" s="38"/>
      <c r="CS291" s="38"/>
      <c r="CT291" s="38"/>
      <c r="CU291" s="140">
        <f t="shared" si="60"/>
        <v>44911</v>
      </c>
      <c r="CV291" s="117"/>
    </row>
    <row r="292" spans="41:100" x14ac:dyDescent="0.25">
      <c r="AO292" s="38"/>
      <c r="AP292" s="38"/>
      <c r="AQ292" s="38"/>
      <c r="AR292" s="38"/>
      <c r="AS292" s="38"/>
      <c r="AT292" s="38"/>
      <c r="AU292" s="38"/>
      <c r="AV292" s="38"/>
      <c r="AW292" s="38"/>
      <c r="AX292" s="38"/>
      <c r="AY292" s="38"/>
      <c r="AZ292" s="38"/>
      <c r="BA292" s="38"/>
      <c r="BB292" s="38"/>
      <c r="BC292" s="38"/>
      <c r="BD292" s="38"/>
      <c r="BE292" s="38"/>
      <c r="BF292" s="38"/>
      <c r="BG292" s="38"/>
      <c r="BH292" s="38"/>
      <c r="BI292" s="38"/>
      <c r="BJ292" s="38"/>
      <c r="BK292" s="38"/>
      <c r="BL292" s="38"/>
      <c r="BM292" s="38"/>
      <c r="BN292" s="38"/>
      <c r="BO292" s="38"/>
      <c r="BP292" s="38"/>
      <c r="BQ292" s="38"/>
      <c r="BR292" s="38"/>
      <c r="BS292" s="38"/>
      <c r="BT292" s="38"/>
      <c r="BU292" s="38"/>
      <c r="BV292" s="38"/>
      <c r="BW292" s="38"/>
      <c r="BX292" s="38"/>
      <c r="BY292" s="139">
        <f t="shared" si="59"/>
        <v>44912</v>
      </c>
      <c r="BZ292" s="151" t="s">
        <v>357</v>
      </c>
      <c r="CA292" s="38"/>
      <c r="CB292" s="38"/>
      <c r="CC292" s="39"/>
      <c r="CD292" s="40"/>
      <c r="CE292" s="40"/>
      <c r="CF292" s="38"/>
      <c r="CG292" s="38"/>
      <c r="CH292" s="38"/>
      <c r="CI292" s="38"/>
      <c r="CJ292" s="38"/>
      <c r="CK292" s="38"/>
      <c r="CL292" s="38"/>
      <c r="CM292" s="38"/>
      <c r="CN292" s="38"/>
      <c r="CO292" s="38"/>
      <c r="CP292" s="38"/>
      <c r="CQ292" s="38"/>
      <c r="CR292" s="38"/>
      <c r="CS292" s="38"/>
      <c r="CT292" s="38"/>
      <c r="CU292" s="140">
        <f t="shared" si="60"/>
        <v>44912</v>
      </c>
      <c r="CV292" s="117"/>
    </row>
    <row r="293" spans="41:100" x14ac:dyDescent="0.25">
      <c r="AO293" s="38"/>
      <c r="AP293" s="38"/>
      <c r="AQ293" s="38"/>
      <c r="AR293" s="38"/>
      <c r="AS293" s="38"/>
      <c r="AT293" s="38"/>
      <c r="AU293" s="38"/>
      <c r="AV293" s="38"/>
      <c r="AW293" s="38"/>
      <c r="AX293" s="38"/>
      <c r="AY293" s="38"/>
      <c r="AZ293" s="38"/>
      <c r="BA293" s="38"/>
      <c r="BB293" s="38"/>
      <c r="BC293" s="38"/>
      <c r="BD293" s="38"/>
      <c r="BE293" s="38"/>
      <c r="BF293" s="38"/>
      <c r="BG293" s="38"/>
      <c r="BH293" s="38"/>
      <c r="BI293" s="38"/>
      <c r="BJ293" s="38"/>
      <c r="BK293" s="38"/>
      <c r="BL293" s="38"/>
      <c r="BM293" s="38"/>
      <c r="BN293" s="38"/>
      <c r="BO293" s="38"/>
      <c r="BP293" s="38"/>
      <c r="BQ293" s="38"/>
      <c r="BR293" s="38"/>
      <c r="BS293" s="38"/>
      <c r="BT293" s="38"/>
      <c r="BU293" s="38"/>
      <c r="BV293" s="38"/>
      <c r="BW293" s="38"/>
      <c r="BX293" s="38"/>
      <c r="BY293" s="139">
        <f t="shared" si="59"/>
        <v>44913</v>
      </c>
      <c r="BZ293" s="151" t="s">
        <v>358</v>
      </c>
      <c r="CA293" s="38"/>
      <c r="CB293" s="38"/>
      <c r="CC293" s="39"/>
      <c r="CD293" s="40"/>
      <c r="CE293" s="40"/>
      <c r="CF293" s="38"/>
      <c r="CG293" s="38"/>
      <c r="CH293" s="38"/>
      <c r="CI293" s="38"/>
      <c r="CJ293" s="38"/>
      <c r="CK293" s="38"/>
      <c r="CL293" s="38"/>
      <c r="CM293" s="38"/>
      <c r="CN293" s="38"/>
      <c r="CO293" s="38"/>
      <c r="CP293" s="38"/>
      <c r="CQ293" s="38"/>
      <c r="CR293" s="38"/>
      <c r="CS293" s="38"/>
      <c r="CT293" s="38"/>
      <c r="CU293" s="140">
        <f t="shared" si="60"/>
        <v>44913</v>
      </c>
      <c r="CV293" s="117"/>
    </row>
    <row r="294" spans="41:100" x14ac:dyDescent="0.25">
      <c r="AO294" s="38"/>
      <c r="AP294" s="38"/>
      <c r="AQ294" s="38"/>
      <c r="AR294" s="38"/>
      <c r="AS294" s="38"/>
      <c r="AT294" s="38"/>
      <c r="AU294" s="38"/>
      <c r="AV294" s="38"/>
      <c r="AW294" s="38"/>
      <c r="AX294" s="38"/>
      <c r="AY294" s="38"/>
      <c r="AZ294" s="38"/>
      <c r="BA294" s="38"/>
      <c r="BB294" s="38"/>
      <c r="BC294" s="38"/>
      <c r="BD294" s="38"/>
      <c r="BE294" s="38"/>
      <c r="BF294" s="38"/>
      <c r="BG294" s="38"/>
      <c r="BH294" s="38"/>
      <c r="BI294" s="38"/>
      <c r="BJ294" s="38"/>
      <c r="BK294" s="38"/>
      <c r="BL294" s="38"/>
      <c r="BM294" s="38"/>
      <c r="BN294" s="38"/>
      <c r="BO294" s="38"/>
      <c r="BP294" s="38"/>
      <c r="BQ294" s="38"/>
      <c r="BR294" s="38"/>
      <c r="BS294" s="38"/>
      <c r="BT294" s="38"/>
      <c r="BU294" s="38"/>
      <c r="BV294" s="38"/>
      <c r="BW294" s="38"/>
      <c r="BX294" s="38"/>
      <c r="BY294" s="139">
        <f t="shared" si="59"/>
        <v>44914</v>
      </c>
      <c r="BZ294" s="151" t="s">
        <v>359</v>
      </c>
      <c r="CA294" s="38"/>
      <c r="CB294" s="38"/>
      <c r="CC294" s="39"/>
      <c r="CD294" s="40"/>
      <c r="CE294" s="40"/>
      <c r="CF294" s="38"/>
      <c r="CG294" s="38"/>
      <c r="CH294" s="38"/>
      <c r="CI294" s="38"/>
      <c r="CJ294" s="38"/>
      <c r="CK294" s="38"/>
      <c r="CL294" s="38"/>
      <c r="CM294" s="38"/>
      <c r="CN294" s="38"/>
      <c r="CO294" s="38"/>
      <c r="CP294" s="38"/>
      <c r="CQ294" s="38"/>
      <c r="CR294" s="38"/>
      <c r="CS294" s="38"/>
      <c r="CT294" s="38"/>
      <c r="CU294" s="140">
        <f t="shared" si="60"/>
        <v>44914</v>
      </c>
      <c r="CV294" s="117"/>
    </row>
    <row r="295" spans="41:100" x14ac:dyDescent="0.25">
      <c r="AO295" s="38"/>
      <c r="AP295" s="38"/>
      <c r="AQ295" s="38"/>
      <c r="AR295" s="38"/>
      <c r="AS295" s="38"/>
      <c r="AT295" s="38"/>
      <c r="AU295" s="38"/>
      <c r="AV295" s="38"/>
      <c r="AW295" s="38"/>
      <c r="AX295" s="38"/>
      <c r="AY295" s="38"/>
      <c r="AZ295" s="38"/>
      <c r="BA295" s="38"/>
      <c r="BB295" s="38"/>
      <c r="BC295" s="38"/>
      <c r="BD295" s="38"/>
      <c r="BE295" s="38"/>
      <c r="BF295" s="38"/>
      <c r="BG295" s="38"/>
      <c r="BH295" s="38"/>
      <c r="BI295" s="38"/>
      <c r="BJ295" s="38"/>
      <c r="BK295" s="38"/>
      <c r="BL295" s="38"/>
      <c r="BM295" s="38"/>
      <c r="BN295" s="38"/>
      <c r="BO295" s="38"/>
      <c r="BP295" s="38"/>
      <c r="BQ295" s="38"/>
      <c r="BR295" s="38"/>
      <c r="BS295" s="38"/>
      <c r="BT295" s="38"/>
      <c r="BU295" s="38"/>
      <c r="BV295" s="38"/>
      <c r="BW295" s="38"/>
      <c r="BX295" s="38"/>
      <c r="BY295" s="139">
        <f t="shared" si="59"/>
        <v>44915</v>
      </c>
      <c r="BZ295" s="151" t="s">
        <v>360</v>
      </c>
      <c r="CA295" s="38"/>
      <c r="CB295" s="38"/>
      <c r="CC295" s="39"/>
      <c r="CD295" s="40"/>
      <c r="CE295" s="40"/>
      <c r="CF295" s="38"/>
      <c r="CG295" s="38"/>
      <c r="CH295" s="38"/>
      <c r="CI295" s="38"/>
      <c r="CJ295" s="38"/>
      <c r="CK295" s="38"/>
      <c r="CL295" s="38"/>
      <c r="CM295" s="38"/>
      <c r="CN295" s="38"/>
      <c r="CO295" s="38"/>
      <c r="CP295" s="38"/>
      <c r="CQ295" s="38"/>
      <c r="CR295" s="38"/>
      <c r="CS295" s="38"/>
      <c r="CT295" s="38"/>
      <c r="CU295" s="140">
        <f t="shared" si="60"/>
        <v>44915</v>
      </c>
      <c r="CV295" s="117"/>
    </row>
    <row r="296" spans="41:100" x14ac:dyDescent="0.25">
      <c r="AO296" s="38"/>
      <c r="AP296" s="38"/>
      <c r="AQ296" s="38"/>
      <c r="AR296" s="38"/>
      <c r="AS296" s="38"/>
      <c r="AT296" s="38"/>
      <c r="AU296" s="38"/>
      <c r="AV296" s="38"/>
      <c r="AW296" s="38"/>
      <c r="AX296" s="38"/>
      <c r="AY296" s="38"/>
      <c r="AZ296" s="38"/>
      <c r="BA296" s="38"/>
      <c r="BB296" s="38"/>
      <c r="BC296" s="38"/>
      <c r="BD296" s="38"/>
      <c r="BE296" s="38"/>
      <c r="BF296" s="38"/>
      <c r="BG296" s="38"/>
      <c r="BH296" s="38"/>
      <c r="BI296" s="38"/>
      <c r="BJ296" s="38"/>
      <c r="BK296" s="38"/>
      <c r="BL296" s="38"/>
      <c r="BM296" s="38"/>
      <c r="BN296" s="38"/>
      <c r="BO296" s="38"/>
      <c r="BP296" s="38"/>
      <c r="BQ296" s="38"/>
      <c r="BR296" s="38"/>
      <c r="BS296" s="38"/>
      <c r="BT296" s="38"/>
      <c r="BU296" s="38"/>
      <c r="BV296" s="38"/>
      <c r="BW296" s="38"/>
      <c r="BX296" s="38"/>
      <c r="BY296" s="139">
        <f t="shared" si="59"/>
        <v>44916</v>
      </c>
      <c r="BZ296" s="151" t="s">
        <v>361</v>
      </c>
      <c r="CA296" s="38"/>
      <c r="CB296" s="38"/>
      <c r="CC296" s="39"/>
      <c r="CD296" s="40"/>
      <c r="CE296" s="40"/>
      <c r="CF296" s="38"/>
      <c r="CG296" s="38"/>
      <c r="CH296" s="38"/>
      <c r="CI296" s="38"/>
      <c r="CJ296" s="38"/>
      <c r="CK296" s="38"/>
      <c r="CL296" s="38"/>
      <c r="CM296" s="38"/>
      <c r="CN296" s="38"/>
      <c r="CO296" s="38"/>
      <c r="CP296" s="38"/>
      <c r="CQ296" s="38"/>
      <c r="CR296" s="38"/>
      <c r="CS296" s="38"/>
      <c r="CT296" s="38"/>
      <c r="CU296" s="140">
        <f t="shared" si="60"/>
        <v>44916</v>
      </c>
      <c r="CV296" s="117"/>
    </row>
    <row r="297" spans="41:100" x14ac:dyDescent="0.25">
      <c r="AO297" s="38"/>
      <c r="AP297" s="38"/>
      <c r="AQ297" s="38"/>
      <c r="AR297" s="38"/>
      <c r="AS297" s="38"/>
      <c r="AT297" s="38"/>
      <c r="AU297" s="38"/>
      <c r="AV297" s="38"/>
      <c r="AW297" s="38"/>
      <c r="AX297" s="38"/>
      <c r="AY297" s="38"/>
      <c r="AZ297" s="38"/>
      <c r="BA297" s="38"/>
      <c r="BB297" s="38"/>
      <c r="BC297" s="38"/>
      <c r="BD297" s="38"/>
      <c r="BE297" s="38"/>
      <c r="BF297" s="38"/>
      <c r="BG297" s="38"/>
      <c r="BH297" s="38"/>
      <c r="BI297" s="38"/>
      <c r="BJ297" s="38"/>
      <c r="BK297" s="38"/>
      <c r="BL297" s="38"/>
      <c r="BM297" s="38"/>
      <c r="BN297" s="38"/>
      <c r="BO297" s="38"/>
      <c r="BP297" s="38"/>
      <c r="BQ297" s="38"/>
      <c r="BR297" s="38"/>
      <c r="BS297" s="38"/>
      <c r="BT297" s="38"/>
      <c r="BU297" s="38"/>
      <c r="BV297" s="38"/>
      <c r="BW297" s="38"/>
      <c r="BX297" s="38"/>
      <c r="BY297" s="139">
        <f t="shared" si="59"/>
        <v>44917</v>
      </c>
      <c r="BZ297" s="151" t="s">
        <v>362</v>
      </c>
      <c r="CA297" s="38"/>
      <c r="CB297" s="38"/>
      <c r="CC297" s="39"/>
      <c r="CD297" s="40"/>
      <c r="CE297" s="40"/>
      <c r="CF297" s="38"/>
      <c r="CG297" s="38"/>
      <c r="CH297" s="38"/>
      <c r="CI297" s="38"/>
      <c r="CJ297" s="38"/>
      <c r="CK297" s="38"/>
      <c r="CL297" s="38"/>
      <c r="CM297" s="38"/>
      <c r="CN297" s="38"/>
      <c r="CO297" s="38"/>
      <c r="CP297" s="38"/>
      <c r="CQ297" s="38"/>
      <c r="CR297" s="38"/>
      <c r="CS297" s="38"/>
      <c r="CT297" s="38"/>
      <c r="CU297" s="140">
        <f t="shared" si="60"/>
        <v>44917</v>
      </c>
      <c r="CV297" s="117"/>
    </row>
    <row r="298" spans="41:100" x14ac:dyDescent="0.25">
      <c r="AO298" s="38"/>
      <c r="AP298" s="38"/>
      <c r="AQ298" s="38"/>
      <c r="AR298" s="38"/>
      <c r="AS298" s="38"/>
      <c r="AT298" s="38"/>
      <c r="AU298" s="38"/>
      <c r="AV298" s="38"/>
      <c r="AW298" s="38"/>
      <c r="AX298" s="38"/>
      <c r="AY298" s="38"/>
      <c r="AZ298" s="38"/>
      <c r="BA298" s="38"/>
      <c r="BB298" s="38"/>
      <c r="BC298" s="38"/>
      <c r="BD298" s="38"/>
      <c r="BE298" s="38"/>
      <c r="BF298" s="38"/>
      <c r="BG298" s="38"/>
      <c r="BH298" s="38"/>
      <c r="BI298" s="38"/>
      <c r="BJ298" s="38"/>
      <c r="BK298" s="38"/>
      <c r="BL298" s="38"/>
      <c r="BM298" s="38"/>
      <c r="BN298" s="38"/>
      <c r="BO298" s="38"/>
      <c r="BP298" s="38"/>
      <c r="BQ298" s="38"/>
      <c r="BR298" s="38"/>
      <c r="BS298" s="38"/>
      <c r="BT298" s="38"/>
      <c r="BU298" s="38"/>
      <c r="BV298" s="38"/>
      <c r="BW298" s="38"/>
      <c r="BX298" s="38"/>
      <c r="BY298" s="139">
        <f t="shared" si="59"/>
        <v>44918</v>
      </c>
      <c r="BZ298" s="151" t="s">
        <v>363</v>
      </c>
      <c r="CA298" s="38"/>
      <c r="CB298" s="38"/>
      <c r="CC298" s="39"/>
      <c r="CD298" s="40"/>
      <c r="CE298" s="40"/>
      <c r="CF298" s="38"/>
      <c r="CG298" s="38"/>
      <c r="CH298" s="38"/>
      <c r="CI298" s="38"/>
      <c r="CJ298" s="38"/>
      <c r="CK298" s="38"/>
      <c r="CL298" s="38"/>
      <c r="CM298" s="38"/>
      <c r="CN298" s="38"/>
      <c r="CO298" s="38"/>
      <c r="CP298" s="38"/>
      <c r="CQ298" s="38"/>
      <c r="CR298" s="38"/>
      <c r="CS298" s="38"/>
      <c r="CT298" s="38"/>
      <c r="CU298" s="140">
        <f t="shared" si="60"/>
        <v>44918</v>
      </c>
      <c r="CV298" s="117"/>
    </row>
    <row r="299" spans="41:100" x14ac:dyDescent="0.25">
      <c r="AO299" s="38"/>
      <c r="AP299" s="38"/>
      <c r="AQ299" s="38"/>
      <c r="AR299" s="38"/>
      <c r="AS299" s="38"/>
      <c r="AT299" s="38"/>
      <c r="AU299" s="38"/>
      <c r="AV299" s="38"/>
      <c r="AW299" s="38"/>
      <c r="AX299" s="38"/>
      <c r="AY299" s="38"/>
      <c r="AZ299" s="38"/>
      <c r="BA299" s="38"/>
      <c r="BB299" s="38"/>
      <c r="BC299" s="38"/>
      <c r="BD299" s="38"/>
      <c r="BE299" s="38"/>
      <c r="BF299" s="38"/>
      <c r="BG299" s="38"/>
      <c r="BH299" s="38"/>
      <c r="BI299" s="38"/>
      <c r="BJ299" s="38"/>
      <c r="BK299" s="38"/>
      <c r="BL299" s="38"/>
      <c r="BM299" s="38"/>
      <c r="BN299" s="38"/>
      <c r="BO299" s="38"/>
      <c r="BP299" s="38"/>
      <c r="BQ299" s="38"/>
      <c r="BR299" s="38"/>
      <c r="BS299" s="38"/>
      <c r="BT299" s="38"/>
      <c r="BU299" s="38"/>
      <c r="BV299" s="38"/>
      <c r="BW299" s="38"/>
      <c r="BX299" s="38"/>
      <c r="BY299" s="139">
        <f t="shared" si="59"/>
        <v>44919</v>
      </c>
      <c r="BZ299" s="151" t="s">
        <v>364</v>
      </c>
      <c r="CA299" s="38"/>
      <c r="CB299" s="38"/>
      <c r="CC299" s="39"/>
      <c r="CD299" s="40"/>
      <c r="CE299" s="40"/>
      <c r="CF299" s="38"/>
      <c r="CG299" s="38"/>
      <c r="CH299" s="38"/>
      <c r="CI299" s="38"/>
      <c r="CJ299" s="38"/>
      <c r="CK299" s="38"/>
      <c r="CL299" s="38"/>
      <c r="CM299" s="38"/>
      <c r="CN299" s="38"/>
      <c r="CO299" s="38"/>
      <c r="CP299" s="38"/>
      <c r="CQ299" s="38"/>
      <c r="CR299" s="38"/>
      <c r="CS299" s="38"/>
      <c r="CT299" s="38"/>
      <c r="CU299" s="140">
        <f t="shared" si="60"/>
        <v>44919</v>
      </c>
      <c r="CV299" s="117"/>
    </row>
    <row r="300" spans="41:100" x14ac:dyDescent="0.25">
      <c r="AO300" s="38"/>
      <c r="AP300" s="38"/>
      <c r="AQ300" s="38"/>
      <c r="AR300" s="38"/>
      <c r="AS300" s="38"/>
      <c r="AT300" s="38"/>
      <c r="AU300" s="38"/>
      <c r="AV300" s="38"/>
      <c r="AW300" s="38"/>
      <c r="AX300" s="38"/>
      <c r="AY300" s="38"/>
      <c r="AZ300" s="38"/>
      <c r="BA300" s="38"/>
      <c r="BB300" s="38"/>
      <c r="BC300" s="38"/>
      <c r="BD300" s="38"/>
      <c r="BE300" s="38"/>
      <c r="BF300" s="38"/>
      <c r="BG300" s="38"/>
      <c r="BH300" s="38"/>
      <c r="BI300" s="38"/>
      <c r="BJ300" s="38"/>
      <c r="BK300" s="38"/>
      <c r="BL300" s="38"/>
      <c r="BM300" s="38"/>
      <c r="BN300" s="38"/>
      <c r="BO300" s="38"/>
      <c r="BP300" s="38"/>
      <c r="BQ300" s="38"/>
      <c r="BR300" s="38"/>
      <c r="BS300" s="38"/>
      <c r="BT300" s="38"/>
      <c r="BU300" s="38"/>
      <c r="BV300" s="38"/>
      <c r="BW300" s="38"/>
      <c r="BX300" s="38"/>
      <c r="BY300" s="139">
        <f t="shared" si="59"/>
        <v>44920</v>
      </c>
      <c r="BZ300" s="151" t="s">
        <v>365</v>
      </c>
      <c r="CA300" s="38"/>
      <c r="CB300" s="38"/>
      <c r="CC300" s="39"/>
      <c r="CD300" s="40"/>
      <c r="CE300" s="40"/>
      <c r="CF300" s="38"/>
      <c r="CG300" s="38"/>
      <c r="CH300" s="38"/>
      <c r="CI300" s="38"/>
      <c r="CJ300" s="38"/>
      <c r="CK300" s="38"/>
      <c r="CL300" s="38"/>
      <c r="CM300" s="38"/>
      <c r="CN300" s="38"/>
      <c r="CO300" s="38"/>
      <c r="CP300" s="38"/>
      <c r="CQ300" s="38"/>
      <c r="CR300" s="38"/>
      <c r="CS300" s="38"/>
      <c r="CT300" s="38"/>
      <c r="CU300" s="140">
        <f t="shared" si="60"/>
        <v>44920</v>
      </c>
      <c r="CV300" s="117"/>
    </row>
    <row r="301" spans="41:100" x14ac:dyDescent="0.25">
      <c r="AO301" s="38"/>
      <c r="AP301" s="38"/>
      <c r="AQ301" s="38"/>
      <c r="AR301" s="38"/>
      <c r="AS301" s="38"/>
      <c r="AT301" s="38"/>
      <c r="AU301" s="38"/>
      <c r="AV301" s="38"/>
      <c r="AW301" s="38"/>
      <c r="AX301" s="38"/>
      <c r="AY301" s="38"/>
      <c r="AZ301" s="38"/>
      <c r="BA301" s="38"/>
      <c r="BB301" s="38"/>
      <c r="BC301" s="38"/>
      <c r="BD301" s="38"/>
      <c r="BE301" s="38"/>
      <c r="BF301" s="38"/>
      <c r="BG301" s="38"/>
      <c r="BH301" s="38"/>
      <c r="BI301" s="38"/>
      <c r="BJ301" s="38"/>
      <c r="BK301" s="38"/>
      <c r="BL301" s="38"/>
      <c r="BM301" s="38"/>
      <c r="BN301" s="38"/>
      <c r="BO301" s="38"/>
      <c r="BP301" s="38"/>
      <c r="BQ301" s="38"/>
      <c r="BR301" s="38"/>
      <c r="BS301" s="38"/>
      <c r="BT301" s="38"/>
      <c r="BU301" s="38"/>
      <c r="BV301" s="38"/>
      <c r="BW301" s="38"/>
      <c r="BX301" s="38"/>
      <c r="BY301" s="139">
        <f t="shared" si="59"/>
        <v>44921</v>
      </c>
      <c r="BZ301" s="151" t="s">
        <v>366</v>
      </c>
      <c r="CA301" s="38"/>
      <c r="CB301" s="38"/>
      <c r="CC301" s="39"/>
      <c r="CD301" s="40"/>
      <c r="CE301" s="40"/>
      <c r="CF301" s="38"/>
      <c r="CG301" s="38"/>
      <c r="CH301" s="38"/>
      <c r="CI301" s="38"/>
      <c r="CJ301" s="38"/>
      <c r="CK301" s="38"/>
      <c r="CL301" s="38"/>
      <c r="CM301" s="38"/>
      <c r="CN301" s="38"/>
      <c r="CO301" s="38"/>
      <c r="CP301" s="38"/>
      <c r="CQ301" s="38"/>
      <c r="CR301" s="38"/>
      <c r="CS301" s="38"/>
      <c r="CT301" s="38"/>
      <c r="CU301" s="140">
        <f t="shared" si="60"/>
        <v>44921</v>
      </c>
      <c r="CV301" s="117"/>
    </row>
    <row r="302" spans="41:100" x14ac:dyDescent="0.25">
      <c r="AO302" s="38"/>
      <c r="AP302" s="38"/>
      <c r="AQ302" s="38"/>
      <c r="AR302" s="38"/>
      <c r="AS302" s="38"/>
      <c r="AT302" s="38"/>
      <c r="AU302" s="38"/>
      <c r="AV302" s="38"/>
      <c r="AW302" s="38"/>
      <c r="AX302" s="38"/>
      <c r="AY302" s="38"/>
      <c r="AZ302" s="38"/>
      <c r="BA302" s="38"/>
      <c r="BB302" s="38"/>
      <c r="BC302" s="38"/>
      <c r="BD302" s="38"/>
      <c r="BE302" s="38"/>
      <c r="BF302" s="38"/>
      <c r="BG302" s="38"/>
      <c r="BH302" s="38"/>
      <c r="BI302" s="38"/>
      <c r="BJ302" s="38"/>
      <c r="BK302" s="38"/>
      <c r="BL302" s="38"/>
      <c r="BM302" s="38"/>
      <c r="BN302" s="38"/>
      <c r="BO302" s="38"/>
      <c r="BP302" s="38"/>
      <c r="BQ302" s="38"/>
      <c r="BR302" s="38"/>
      <c r="BS302" s="38"/>
      <c r="BT302" s="38"/>
      <c r="BU302" s="38"/>
      <c r="BV302" s="38"/>
      <c r="BW302" s="38"/>
      <c r="BX302" s="38"/>
      <c r="BY302" s="139">
        <f t="shared" si="59"/>
        <v>44922</v>
      </c>
      <c r="BZ302" s="151" t="s">
        <v>85</v>
      </c>
      <c r="CA302" s="38"/>
      <c r="CB302" s="38"/>
      <c r="CC302" s="39"/>
      <c r="CD302" s="40"/>
      <c r="CE302" s="40"/>
      <c r="CF302" s="38"/>
      <c r="CG302" s="38"/>
      <c r="CH302" s="38"/>
      <c r="CI302" s="38"/>
      <c r="CJ302" s="38"/>
      <c r="CK302" s="38"/>
      <c r="CL302" s="38"/>
      <c r="CM302" s="38"/>
      <c r="CN302" s="38"/>
      <c r="CO302" s="38"/>
      <c r="CP302" s="38"/>
      <c r="CQ302" s="38"/>
      <c r="CR302" s="38"/>
      <c r="CS302" s="38"/>
      <c r="CT302" s="38"/>
      <c r="CU302" s="140">
        <f t="shared" si="60"/>
        <v>44922</v>
      </c>
      <c r="CV302" s="117"/>
    </row>
    <row r="303" spans="41:100" x14ac:dyDescent="0.25">
      <c r="AO303" s="38"/>
      <c r="AP303" s="38"/>
      <c r="AQ303" s="38"/>
      <c r="AR303" s="38"/>
      <c r="AS303" s="38"/>
      <c r="AT303" s="38"/>
      <c r="AU303" s="38"/>
      <c r="AV303" s="38"/>
      <c r="AW303" s="38"/>
      <c r="AX303" s="38"/>
      <c r="AY303" s="38"/>
      <c r="AZ303" s="38"/>
      <c r="BA303" s="38"/>
      <c r="BB303" s="38"/>
      <c r="BC303" s="38"/>
      <c r="BD303" s="38"/>
      <c r="BE303" s="38"/>
      <c r="BF303" s="38"/>
      <c r="BG303" s="38"/>
      <c r="BH303" s="38"/>
      <c r="BI303" s="38"/>
      <c r="BJ303" s="38"/>
      <c r="BK303" s="38"/>
      <c r="BL303" s="38"/>
      <c r="BM303" s="38"/>
      <c r="BN303" s="38"/>
      <c r="BO303" s="38"/>
      <c r="BP303" s="38"/>
      <c r="BQ303" s="38"/>
      <c r="BR303" s="38"/>
      <c r="BS303" s="38"/>
      <c r="BT303" s="38"/>
      <c r="BU303" s="38"/>
      <c r="BV303" s="38"/>
      <c r="BW303" s="38"/>
      <c r="BX303" s="38"/>
      <c r="BY303" s="139">
        <f t="shared" si="59"/>
        <v>44923</v>
      </c>
      <c r="BZ303" s="151" t="s">
        <v>367</v>
      </c>
      <c r="CA303" s="38"/>
      <c r="CB303" s="38"/>
      <c r="CC303" s="39"/>
      <c r="CD303" s="40"/>
      <c r="CE303" s="40"/>
      <c r="CF303" s="38"/>
      <c r="CG303" s="38"/>
      <c r="CH303" s="38"/>
      <c r="CI303" s="38"/>
      <c r="CJ303" s="38"/>
      <c r="CK303" s="38"/>
      <c r="CL303" s="38"/>
      <c r="CM303" s="38"/>
      <c r="CN303" s="38"/>
      <c r="CO303" s="38"/>
      <c r="CP303" s="38"/>
      <c r="CQ303" s="38"/>
      <c r="CR303" s="38"/>
      <c r="CS303" s="38"/>
      <c r="CT303" s="38"/>
      <c r="CU303" s="140">
        <f t="shared" si="60"/>
        <v>44923</v>
      </c>
      <c r="CV303" s="117"/>
    </row>
    <row r="304" spans="41:100" x14ac:dyDescent="0.25">
      <c r="AO304" s="38"/>
      <c r="AP304" s="38"/>
      <c r="AQ304" s="38"/>
      <c r="AR304" s="38"/>
      <c r="AS304" s="38"/>
      <c r="AT304" s="38"/>
      <c r="AU304" s="38"/>
      <c r="AV304" s="38"/>
      <c r="AW304" s="38"/>
      <c r="AX304" s="38"/>
      <c r="AY304" s="38"/>
      <c r="AZ304" s="38"/>
      <c r="BA304" s="38"/>
      <c r="BB304" s="38"/>
      <c r="BC304" s="38"/>
      <c r="BD304" s="38"/>
      <c r="BE304" s="38"/>
      <c r="BF304" s="38"/>
      <c r="BG304" s="38"/>
      <c r="BH304" s="38"/>
      <c r="BI304" s="38"/>
      <c r="BJ304" s="38"/>
      <c r="BK304" s="38"/>
      <c r="BL304" s="38"/>
      <c r="BM304" s="38"/>
      <c r="BN304" s="38"/>
      <c r="BO304" s="38"/>
      <c r="BP304" s="38"/>
      <c r="BQ304" s="38"/>
      <c r="BR304" s="38"/>
      <c r="BS304" s="38"/>
      <c r="BT304" s="38"/>
      <c r="BU304" s="38"/>
      <c r="BV304" s="38"/>
      <c r="BW304" s="38"/>
      <c r="BX304" s="38"/>
      <c r="BY304" s="139">
        <f t="shared" si="59"/>
        <v>44924</v>
      </c>
      <c r="BZ304" s="151" t="s">
        <v>368</v>
      </c>
      <c r="CA304" s="38"/>
      <c r="CB304" s="38"/>
      <c r="CC304" s="39"/>
      <c r="CD304" s="40"/>
      <c r="CE304" s="40"/>
      <c r="CF304" s="38"/>
      <c r="CG304" s="38"/>
      <c r="CH304" s="38"/>
      <c r="CI304" s="38"/>
      <c r="CJ304" s="38"/>
      <c r="CK304" s="38"/>
      <c r="CL304" s="38"/>
      <c r="CM304" s="38"/>
      <c r="CN304" s="38"/>
      <c r="CO304" s="38"/>
      <c r="CP304" s="38"/>
      <c r="CQ304" s="38"/>
      <c r="CR304" s="38"/>
      <c r="CS304" s="38"/>
      <c r="CT304" s="38"/>
      <c r="CU304" s="140">
        <f t="shared" si="60"/>
        <v>44924</v>
      </c>
      <c r="CV304" s="117"/>
    </row>
    <row r="305" spans="41:100" x14ac:dyDescent="0.25">
      <c r="AO305" s="38"/>
      <c r="AP305" s="38"/>
      <c r="AQ305" s="38"/>
      <c r="AR305" s="38"/>
      <c r="AS305" s="38"/>
      <c r="AT305" s="38"/>
      <c r="AU305" s="38"/>
      <c r="AV305" s="38"/>
      <c r="AW305" s="38"/>
      <c r="AX305" s="38"/>
      <c r="AY305" s="38"/>
      <c r="AZ305" s="38"/>
      <c r="BA305" s="38"/>
      <c r="BB305" s="38"/>
      <c r="BC305" s="38"/>
      <c r="BD305" s="38"/>
      <c r="BE305" s="38"/>
      <c r="BF305" s="38"/>
      <c r="BG305" s="38"/>
      <c r="BH305" s="38"/>
      <c r="BI305" s="38"/>
      <c r="BJ305" s="38"/>
      <c r="BK305" s="38"/>
      <c r="BL305" s="38"/>
      <c r="BM305" s="38"/>
      <c r="BN305" s="38"/>
      <c r="BO305" s="38"/>
      <c r="BP305" s="38"/>
      <c r="BQ305" s="38"/>
      <c r="BR305" s="38"/>
      <c r="BS305" s="38"/>
      <c r="BT305" s="38"/>
      <c r="BU305" s="38"/>
      <c r="BV305" s="38"/>
      <c r="BW305" s="38"/>
      <c r="BX305" s="38"/>
      <c r="BY305" s="139">
        <f t="shared" si="59"/>
        <v>44925</v>
      </c>
      <c r="BZ305" s="151" t="s">
        <v>369</v>
      </c>
      <c r="CA305" s="38"/>
      <c r="CB305" s="38"/>
      <c r="CC305" s="39"/>
      <c r="CD305" s="40"/>
      <c r="CE305" s="40"/>
      <c r="CF305" s="38"/>
      <c r="CG305" s="38"/>
      <c r="CH305" s="38"/>
      <c r="CI305" s="38"/>
      <c r="CJ305" s="38"/>
      <c r="CK305" s="38"/>
      <c r="CL305" s="38"/>
      <c r="CM305" s="38"/>
      <c r="CN305" s="38"/>
      <c r="CO305" s="38"/>
      <c r="CP305" s="38"/>
      <c r="CQ305" s="38"/>
      <c r="CR305" s="38"/>
      <c r="CS305" s="38"/>
      <c r="CT305" s="38"/>
      <c r="CU305" s="140">
        <f t="shared" si="60"/>
        <v>44925</v>
      </c>
      <c r="CV305" s="117"/>
    </row>
    <row r="306" spans="41:100" x14ac:dyDescent="0.25">
      <c r="AO306" s="38"/>
      <c r="AP306" s="38"/>
      <c r="AQ306" s="38"/>
      <c r="AR306" s="38"/>
      <c r="AS306" s="38"/>
      <c r="AT306" s="38"/>
      <c r="AU306" s="38"/>
      <c r="AV306" s="38"/>
      <c r="AW306" s="38"/>
      <c r="AX306" s="38"/>
      <c r="AY306" s="38"/>
      <c r="AZ306" s="38"/>
      <c r="BA306" s="38"/>
      <c r="BB306" s="38"/>
      <c r="BC306" s="38"/>
      <c r="BD306" s="38"/>
      <c r="BE306" s="38"/>
      <c r="BF306" s="38"/>
      <c r="BG306" s="38"/>
      <c r="BH306" s="38"/>
      <c r="BI306" s="38"/>
      <c r="BJ306" s="38"/>
      <c r="BK306" s="38"/>
      <c r="BL306" s="38"/>
      <c r="BM306" s="38"/>
      <c r="BN306" s="38"/>
      <c r="BO306" s="38"/>
      <c r="BP306" s="38"/>
      <c r="BQ306" s="38"/>
      <c r="BR306" s="38"/>
      <c r="BS306" s="38"/>
      <c r="BT306" s="38"/>
      <c r="BU306" s="38"/>
      <c r="BV306" s="38"/>
      <c r="BW306" s="38"/>
      <c r="BX306" s="38"/>
      <c r="BY306" s="139">
        <f t="shared" si="59"/>
        <v>44926</v>
      </c>
      <c r="BZ306" s="151" t="s">
        <v>370</v>
      </c>
      <c r="CA306" s="38"/>
      <c r="CB306" s="38"/>
      <c r="CC306" s="39"/>
      <c r="CD306" s="40"/>
      <c r="CE306" s="40"/>
      <c r="CF306" s="38"/>
      <c r="CG306" s="38"/>
      <c r="CH306" s="38"/>
      <c r="CI306" s="38"/>
      <c r="CJ306" s="38"/>
      <c r="CK306" s="38"/>
      <c r="CL306" s="38"/>
      <c r="CM306" s="38"/>
      <c r="CN306" s="38"/>
      <c r="CO306" s="38"/>
      <c r="CP306" s="38"/>
      <c r="CQ306" s="38"/>
      <c r="CR306" s="38"/>
      <c r="CS306" s="38"/>
      <c r="CT306" s="38"/>
      <c r="CU306" s="140">
        <f t="shared" si="60"/>
        <v>44926</v>
      </c>
      <c r="CV306" s="117"/>
    </row>
    <row r="307" spans="41:100" x14ac:dyDescent="0.25">
      <c r="AO307" s="38"/>
      <c r="AP307" s="38"/>
      <c r="AQ307" s="38"/>
      <c r="AR307" s="38"/>
      <c r="AS307" s="38"/>
      <c r="AT307" s="38"/>
      <c r="AU307" s="38"/>
      <c r="AV307" s="38"/>
      <c r="AW307" s="38"/>
      <c r="AX307" s="38"/>
      <c r="AY307" s="38"/>
      <c r="AZ307" s="38"/>
      <c r="BA307" s="38"/>
      <c r="BB307" s="38"/>
      <c r="BC307" s="38"/>
      <c r="BD307" s="38"/>
      <c r="BE307" s="38"/>
      <c r="BF307" s="38"/>
      <c r="BG307" s="38"/>
      <c r="BH307" s="38"/>
      <c r="BI307" s="38"/>
      <c r="BJ307" s="38"/>
      <c r="BK307" s="38"/>
      <c r="BL307" s="38"/>
      <c r="BM307" s="38"/>
      <c r="BN307" s="38"/>
      <c r="BO307" s="38"/>
      <c r="BP307" s="38"/>
      <c r="BQ307" s="38"/>
      <c r="BR307" s="38"/>
      <c r="BS307" s="38"/>
      <c r="BT307" s="38"/>
      <c r="BU307" s="38"/>
      <c r="BV307" s="38"/>
      <c r="BW307" s="38"/>
      <c r="BX307" s="38"/>
      <c r="BY307" s="139">
        <v>44562</v>
      </c>
      <c r="BZ307" s="152" t="s">
        <v>19</v>
      </c>
      <c r="CA307" s="38"/>
      <c r="CB307" s="38"/>
      <c r="CC307" s="39"/>
      <c r="CD307" s="40"/>
      <c r="CE307" s="40"/>
      <c r="CF307" s="38"/>
      <c r="CG307" s="38"/>
      <c r="CH307" s="38"/>
      <c r="CI307" s="38"/>
      <c r="CJ307" s="38"/>
      <c r="CK307" s="38"/>
      <c r="CL307" s="38"/>
      <c r="CM307" s="38"/>
      <c r="CN307" s="38"/>
      <c r="CO307" s="38"/>
      <c r="CP307" s="38"/>
      <c r="CQ307" s="38"/>
      <c r="CR307" s="38"/>
      <c r="CS307" s="38"/>
      <c r="CT307" s="38"/>
      <c r="CU307" s="140">
        <f t="shared" si="60"/>
        <v>44927</v>
      </c>
      <c r="CV307" s="117"/>
    </row>
    <row r="308" spans="41:100" x14ac:dyDescent="0.25">
      <c r="AO308" s="38"/>
      <c r="AP308" s="38"/>
      <c r="AQ308" s="38"/>
      <c r="AR308" s="38"/>
      <c r="AS308" s="38"/>
      <c r="AT308" s="38"/>
      <c r="AU308" s="38"/>
      <c r="AV308" s="38"/>
      <c r="AW308" s="38"/>
      <c r="AX308" s="38"/>
      <c r="AY308" s="38"/>
      <c r="AZ308" s="38"/>
      <c r="BA308" s="38"/>
      <c r="BB308" s="38"/>
      <c r="BC308" s="38"/>
      <c r="BD308" s="38"/>
      <c r="BE308" s="38"/>
      <c r="BF308" s="38"/>
      <c r="BG308" s="38"/>
      <c r="BH308" s="38"/>
      <c r="BI308" s="38"/>
      <c r="BJ308" s="38"/>
      <c r="BK308" s="38"/>
      <c r="BL308" s="38"/>
      <c r="BM308" s="38"/>
      <c r="BN308" s="38"/>
      <c r="BO308" s="38"/>
      <c r="BP308" s="38"/>
      <c r="BQ308" s="38"/>
      <c r="BR308" s="38"/>
      <c r="BS308" s="38"/>
      <c r="BT308" s="38"/>
      <c r="BU308" s="38"/>
      <c r="BV308" s="38"/>
      <c r="BW308" s="38"/>
      <c r="BX308" s="38"/>
      <c r="BY308" s="139">
        <f t="shared" si="59"/>
        <v>44563</v>
      </c>
      <c r="BZ308" s="152" t="s">
        <v>20</v>
      </c>
      <c r="CA308" s="38"/>
      <c r="CB308" s="38"/>
      <c r="CC308" s="39"/>
      <c r="CD308" s="40"/>
      <c r="CE308" s="40"/>
      <c r="CF308" s="38"/>
      <c r="CG308" s="38"/>
      <c r="CH308" s="38"/>
      <c r="CI308" s="38"/>
      <c r="CJ308" s="38"/>
      <c r="CK308" s="38"/>
      <c r="CL308" s="38"/>
      <c r="CM308" s="38"/>
      <c r="CN308" s="38"/>
      <c r="CO308" s="38"/>
      <c r="CP308" s="38"/>
      <c r="CQ308" s="38"/>
      <c r="CR308" s="38"/>
      <c r="CS308" s="38"/>
      <c r="CT308" s="38"/>
      <c r="CU308" s="140">
        <f t="shared" si="60"/>
        <v>44928</v>
      </c>
      <c r="CV308" s="117"/>
    </row>
    <row r="309" spans="41:100" x14ac:dyDescent="0.25">
      <c r="AO309" s="38"/>
      <c r="AP309" s="38"/>
      <c r="AQ309" s="38"/>
      <c r="AR309" s="38"/>
      <c r="AS309" s="38"/>
      <c r="AT309" s="38"/>
      <c r="AU309" s="38"/>
      <c r="AV309" s="38"/>
      <c r="AW309" s="38"/>
      <c r="AX309" s="38"/>
      <c r="AY309" s="38"/>
      <c r="AZ309" s="38"/>
      <c r="BA309" s="38"/>
      <c r="BB309" s="38"/>
      <c r="BC309" s="38"/>
      <c r="BD309" s="38"/>
      <c r="BE309" s="38"/>
      <c r="BF309" s="38"/>
      <c r="BG309" s="38"/>
      <c r="BH309" s="38"/>
      <c r="BI309" s="38"/>
      <c r="BJ309" s="38"/>
      <c r="BK309" s="38"/>
      <c r="BL309" s="38"/>
      <c r="BM309" s="38"/>
      <c r="BN309" s="38"/>
      <c r="BO309" s="38"/>
      <c r="BP309" s="38"/>
      <c r="BQ309" s="38"/>
      <c r="BR309" s="38"/>
      <c r="BS309" s="38"/>
      <c r="BT309" s="38"/>
      <c r="BU309" s="38"/>
      <c r="BV309" s="38"/>
      <c r="BW309" s="38"/>
      <c r="BX309" s="38"/>
      <c r="BY309" s="139">
        <f t="shared" si="59"/>
        <v>44564</v>
      </c>
      <c r="BZ309" s="152" t="s">
        <v>21</v>
      </c>
      <c r="CA309" s="38"/>
      <c r="CB309" s="38"/>
      <c r="CC309" s="39"/>
      <c r="CD309" s="40"/>
      <c r="CE309" s="40"/>
      <c r="CF309" s="38"/>
      <c r="CG309" s="38"/>
      <c r="CH309" s="38"/>
      <c r="CI309" s="38"/>
      <c r="CJ309" s="38"/>
      <c r="CK309" s="38"/>
      <c r="CL309" s="38"/>
      <c r="CM309" s="38"/>
      <c r="CN309" s="38"/>
      <c r="CO309" s="38"/>
      <c r="CP309" s="38"/>
      <c r="CQ309" s="38"/>
      <c r="CR309" s="38"/>
      <c r="CS309" s="38"/>
      <c r="CT309" s="38"/>
      <c r="CU309" s="140">
        <f t="shared" si="60"/>
        <v>44929</v>
      </c>
      <c r="CV309" s="117"/>
    </row>
    <row r="310" spans="41:100" x14ac:dyDescent="0.25">
      <c r="AO310" s="38"/>
      <c r="AP310" s="38"/>
      <c r="AQ310" s="38"/>
      <c r="AR310" s="38"/>
      <c r="AS310" s="38"/>
      <c r="AT310" s="38"/>
      <c r="AU310" s="38"/>
      <c r="AV310" s="38"/>
      <c r="AW310" s="38"/>
      <c r="AX310" s="38"/>
      <c r="AY310" s="38"/>
      <c r="AZ310" s="38"/>
      <c r="BA310" s="38"/>
      <c r="BB310" s="38"/>
      <c r="BC310" s="38"/>
      <c r="BD310" s="38"/>
      <c r="BE310" s="38"/>
      <c r="BF310" s="38"/>
      <c r="BG310" s="38"/>
      <c r="BH310" s="38"/>
      <c r="BI310" s="38"/>
      <c r="BJ310" s="38"/>
      <c r="BK310" s="38"/>
      <c r="BL310" s="38"/>
      <c r="BM310" s="38"/>
      <c r="BN310" s="38"/>
      <c r="BO310" s="38"/>
      <c r="BP310" s="38"/>
      <c r="BQ310" s="38"/>
      <c r="BR310" s="38"/>
      <c r="BS310" s="38"/>
      <c r="BT310" s="38"/>
      <c r="BU310" s="38"/>
      <c r="BV310" s="38"/>
      <c r="BW310" s="38"/>
      <c r="BX310" s="38"/>
      <c r="BY310" s="139">
        <f t="shared" si="59"/>
        <v>44565</v>
      </c>
      <c r="BZ310" s="152" t="s">
        <v>22</v>
      </c>
      <c r="CA310" s="38"/>
      <c r="CB310" s="38"/>
      <c r="CC310" s="39"/>
      <c r="CD310" s="40"/>
      <c r="CE310" s="40"/>
      <c r="CF310" s="38"/>
      <c r="CG310" s="38"/>
      <c r="CH310" s="38"/>
      <c r="CI310" s="38"/>
      <c r="CJ310" s="38"/>
      <c r="CK310" s="38"/>
      <c r="CL310" s="38"/>
      <c r="CM310" s="38"/>
      <c r="CN310" s="38"/>
      <c r="CO310" s="38"/>
      <c r="CP310" s="38"/>
      <c r="CQ310" s="38"/>
      <c r="CR310" s="38"/>
      <c r="CS310" s="38"/>
      <c r="CT310" s="38"/>
      <c r="CU310" s="140">
        <f t="shared" si="60"/>
        <v>44930</v>
      </c>
      <c r="CV310" s="117"/>
    </row>
    <row r="311" spans="41:100" x14ac:dyDescent="0.25">
      <c r="AO311" s="38"/>
      <c r="AP311" s="38"/>
      <c r="AQ311" s="38"/>
      <c r="AR311" s="38"/>
      <c r="AS311" s="38"/>
      <c r="AT311" s="38"/>
      <c r="AU311" s="38"/>
      <c r="AV311" s="38"/>
      <c r="AW311" s="38"/>
      <c r="AX311" s="38"/>
      <c r="AY311" s="38"/>
      <c r="AZ311" s="38"/>
      <c r="BA311" s="38"/>
      <c r="BB311" s="38"/>
      <c r="BC311" s="38"/>
      <c r="BD311" s="38"/>
      <c r="BE311" s="38"/>
      <c r="BF311" s="38"/>
      <c r="BG311" s="38"/>
      <c r="BH311" s="38"/>
      <c r="BI311" s="38"/>
      <c r="BJ311" s="38"/>
      <c r="BK311" s="38"/>
      <c r="BL311" s="38"/>
      <c r="BM311" s="38"/>
      <c r="BN311" s="38"/>
      <c r="BO311" s="38"/>
      <c r="BP311" s="38"/>
      <c r="BQ311" s="38"/>
      <c r="BR311" s="38"/>
      <c r="BS311" s="38"/>
      <c r="BT311" s="38"/>
      <c r="BU311" s="38"/>
      <c r="BV311" s="38"/>
      <c r="BW311" s="38"/>
      <c r="BX311" s="38"/>
      <c r="BY311" s="139">
        <f t="shared" si="59"/>
        <v>44566</v>
      </c>
      <c r="BZ311" s="152" t="s">
        <v>23</v>
      </c>
      <c r="CA311" s="38"/>
      <c r="CB311" s="38"/>
      <c r="CC311" s="39"/>
      <c r="CD311" s="40"/>
      <c r="CE311" s="40"/>
      <c r="CF311" s="38"/>
      <c r="CG311" s="38"/>
      <c r="CH311" s="38"/>
      <c r="CI311" s="38"/>
      <c r="CJ311" s="38"/>
      <c r="CK311" s="38"/>
      <c r="CL311" s="38"/>
      <c r="CM311" s="38"/>
      <c r="CN311" s="38"/>
      <c r="CO311" s="38"/>
      <c r="CP311" s="38"/>
      <c r="CQ311" s="38"/>
      <c r="CR311" s="38"/>
      <c r="CS311" s="38"/>
      <c r="CT311" s="38"/>
      <c r="CU311" s="140">
        <f t="shared" si="60"/>
        <v>44931</v>
      </c>
      <c r="CV311" s="117"/>
    </row>
    <row r="312" spans="41:100" x14ac:dyDescent="0.25">
      <c r="AO312" s="38"/>
      <c r="AP312" s="38"/>
      <c r="AQ312" s="38"/>
      <c r="AR312" s="38"/>
      <c r="AS312" s="38"/>
      <c r="AT312" s="38"/>
      <c r="AU312" s="38"/>
      <c r="AV312" s="38"/>
      <c r="AW312" s="38"/>
      <c r="AX312" s="38"/>
      <c r="AY312" s="38"/>
      <c r="AZ312" s="38"/>
      <c r="BA312" s="38"/>
      <c r="BB312" s="38"/>
      <c r="BC312" s="38"/>
      <c r="BD312" s="38"/>
      <c r="BE312" s="38"/>
      <c r="BF312" s="38"/>
      <c r="BG312" s="38"/>
      <c r="BH312" s="38"/>
      <c r="BI312" s="38"/>
      <c r="BJ312" s="38"/>
      <c r="BK312" s="38"/>
      <c r="BL312" s="38"/>
      <c r="BM312" s="38"/>
      <c r="BN312" s="38"/>
      <c r="BO312" s="38"/>
      <c r="BP312" s="38"/>
      <c r="BQ312" s="38"/>
      <c r="BR312" s="38"/>
      <c r="BS312" s="38"/>
      <c r="BT312" s="38"/>
      <c r="BU312" s="38"/>
      <c r="BV312" s="38"/>
      <c r="BW312" s="38"/>
      <c r="BX312" s="38"/>
      <c r="BY312" s="139">
        <f t="shared" si="59"/>
        <v>44567</v>
      </c>
      <c r="BZ312" s="152" t="s">
        <v>24</v>
      </c>
      <c r="CA312" s="38"/>
      <c r="CB312" s="38"/>
      <c r="CC312" s="39"/>
      <c r="CD312" s="40"/>
      <c r="CE312" s="40"/>
      <c r="CF312" s="38"/>
      <c r="CG312" s="38"/>
      <c r="CH312" s="38"/>
      <c r="CI312" s="38"/>
      <c r="CJ312" s="38"/>
      <c r="CK312" s="38"/>
      <c r="CL312" s="38"/>
      <c r="CM312" s="38"/>
      <c r="CN312" s="38"/>
      <c r="CO312" s="38"/>
      <c r="CP312" s="38"/>
      <c r="CQ312" s="38"/>
      <c r="CR312" s="38"/>
      <c r="CS312" s="38"/>
      <c r="CT312" s="38"/>
      <c r="CU312" s="140">
        <f t="shared" si="60"/>
        <v>44932</v>
      </c>
      <c r="CV312" s="117"/>
    </row>
    <row r="313" spans="41:100" x14ac:dyDescent="0.25">
      <c r="AO313" s="38"/>
      <c r="AP313" s="38"/>
      <c r="AQ313" s="38"/>
      <c r="AR313" s="38"/>
      <c r="AS313" s="38"/>
      <c r="AT313" s="38"/>
      <c r="AU313" s="38"/>
      <c r="AV313" s="38"/>
      <c r="AW313" s="38"/>
      <c r="AX313" s="38"/>
      <c r="AY313" s="38"/>
      <c r="AZ313" s="38"/>
      <c r="BA313" s="38"/>
      <c r="BB313" s="38"/>
      <c r="BC313" s="38"/>
      <c r="BD313" s="38"/>
      <c r="BE313" s="38"/>
      <c r="BF313" s="38"/>
      <c r="BG313" s="38"/>
      <c r="BH313" s="38"/>
      <c r="BI313" s="38"/>
      <c r="BJ313" s="38"/>
      <c r="BK313" s="38"/>
      <c r="BL313" s="38"/>
      <c r="BM313" s="38"/>
      <c r="BN313" s="38"/>
      <c r="BO313" s="38"/>
      <c r="BP313" s="38"/>
      <c r="BQ313" s="38"/>
      <c r="BR313" s="38"/>
      <c r="BS313" s="38"/>
      <c r="BT313" s="38"/>
      <c r="BU313" s="38"/>
      <c r="BV313" s="38"/>
      <c r="BW313" s="38"/>
      <c r="BX313" s="38"/>
      <c r="BY313" s="139">
        <f t="shared" si="59"/>
        <v>44568</v>
      </c>
      <c r="BZ313" s="152" t="s">
        <v>25</v>
      </c>
      <c r="CA313" s="38"/>
      <c r="CB313" s="38"/>
      <c r="CC313" s="39"/>
      <c r="CD313" s="40"/>
      <c r="CE313" s="40"/>
      <c r="CF313" s="38"/>
      <c r="CG313" s="38"/>
      <c r="CH313" s="38"/>
      <c r="CI313" s="38"/>
      <c r="CJ313" s="38"/>
      <c r="CK313" s="38"/>
      <c r="CL313" s="38"/>
      <c r="CM313" s="38"/>
      <c r="CN313" s="38"/>
      <c r="CO313" s="38"/>
      <c r="CP313" s="38"/>
      <c r="CQ313" s="38"/>
      <c r="CR313" s="38"/>
      <c r="CS313" s="38"/>
      <c r="CT313" s="38"/>
      <c r="CU313" s="140">
        <f t="shared" si="60"/>
        <v>44933</v>
      </c>
      <c r="CV313" s="117"/>
    </row>
    <row r="314" spans="41:100" x14ac:dyDescent="0.25">
      <c r="AO314" s="38"/>
      <c r="AP314" s="38"/>
      <c r="AQ314" s="38"/>
      <c r="AR314" s="38"/>
      <c r="AS314" s="38"/>
      <c r="AT314" s="38"/>
      <c r="AU314" s="38"/>
      <c r="AV314" s="38"/>
      <c r="AW314" s="38"/>
      <c r="AX314" s="38"/>
      <c r="AY314" s="38"/>
      <c r="AZ314" s="38"/>
      <c r="BA314" s="38"/>
      <c r="BB314" s="38"/>
      <c r="BC314" s="38"/>
      <c r="BD314" s="38"/>
      <c r="BE314" s="38"/>
      <c r="BF314" s="38"/>
      <c r="BG314" s="38"/>
      <c r="BH314" s="38"/>
      <c r="BI314" s="38"/>
      <c r="BJ314" s="38"/>
      <c r="BK314" s="38"/>
      <c r="BL314" s="38"/>
      <c r="BM314" s="38"/>
      <c r="BN314" s="38"/>
      <c r="BO314" s="38"/>
      <c r="BP314" s="38"/>
      <c r="BQ314" s="38"/>
      <c r="BR314" s="38"/>
      <c r="BS314" s="38"/>
      <c r="BT314" s="38"/>
      <c r="BU314" s="38"/>
      <c r="BV314" s="38"/>
      <c r="BW314" s="38"/>
      <c r="BX314" s="38"/>
      <c r="BY314" s="139">
        <f t="shared" si="59"/>
        <v>44569</v>
      </c>
      <c r="BZ314" s="152" t="s">
        <v>26</v>
      </c>
      <c r="CA314" s="38"/>
      <c r="CB314" s="38"/>
      <c r="CC314" s="39"/>
      <c r="CD314" s="40"/>
      <c r="CE314" s="40"/>
      <c r="CF314" s="38"/>
      <c r="CG314" s="38"/>
      <c r="CH314" s="38"/>
      <c r="CI314" s="38"/>
      <c r="CJ314" s="38"/>
      <c r="CK314" s="38"/>
      <c r="CL314" s="38"/>
      <c r="CM314" s="38"/>
      <c r="CN314" s="38"/>
      <c r="CO314" s="38"/>
      <c r="CP314" s="38"/>
      <c r="CQ314" s="38"/>
      <c r="CR314" s="38"/>
      <c r="CS314" s="38"/>
      <c r="CT314" s="38"/>
      <c r="CU314" s="140">
        <f t="shared" si="60"/>
        <v>44934</v>
      </c>
      <c r="CV314" s="117"/>
    </row>
    <row r="315" spans="41:100" x14ac:dyDescent="0.25">
      <c r="AO315" s="38"/>
      <c r="AP315" s="38"/>
      <c r="AQ315" s="38"/>
      <c r="AR315" s="38"/>
      <c r="AS315" s="38"/>
      <c r="AT315" s="38"/>
      <c r="AU315" s="38"/>
      <c r="AV315" s="38"/>
      <c r="AW315" s="38"/>
      <c r="AX315" s="38"/>
      <c r="AY315" s="38"/>
      <c r="AZ315" s="38"/>
      <c r="BA315" s="38"/>
      <c r="BB315" s="38"/>
      <c r="BC315" s="38"/>
      <c r="BD315" s="38"/>
      <c r="BE315" s="38"/>
      <c r="BF315" s="38"/>
      <c r="BG315" s="38"/>
      <c r="BH315" s="38"/>
      <c r="BI315" s="38"/>
      <c r="BJ315" s="38"/>
      <c r="BK315" s="38"/>
      <c r="BL315" s="38"/>
      <c r="BM315" s="38"/>
      <c r="BN315" s="38"/>
      <c r="BO315" s="38"/>
      <c r="BP315" s="38"/>
      <c r="BQ315" s="38"/>
      <c r="BR315" s="38"/>
      <c r="BS315" s="38"/>
      <c r="BT315" s="38"/>
      <c r="BU315" s="38"/>
      <c r="BV315" s="38"/>
      <c r="BW315" s="38"/>
      <c r="BX315" s="38"/>
      <c r="BY315" s="139">
        <f t="shared" si="59"/>
        <v>44570</v>
      </c>
      <c r="BZ315" s="152" t="s">
        <v>27</v>
      </c>
      <c r="CA315" s="38"/>
      <c r="CB315" s="38"/>
      <c r="CC315" s="39"/>
      <c r="CD315" s="40"/>
      <c r="CE315" s="40"/>
      <c r="CF315" s="38"/>
      <c r="CG315" s="38"/>
      <c r="CH315" s="38"/>
      <c r="CI315" s="38"/>
      <c r="CJ315" s="38"/>
      <c r="CK315" s="38"/>
      <c r="CL315" s="38"/>
      <c r="CM315" s="38"/>
      <c r="CN315" s="38"/>
      <c r="CO315" s="38"/>
      <c r="CP315" s="38"/>
      <c r="CQ315" s="38"/>
      <c r="CR315" s="38"/>
      <c r="CS315" s="38"/>
      <c r="CT315" s="38"/>
      <c r="CU315" s="140">
        <f t="shared" si="60"/>
        <v>44935</v>
      </c>
      <c r="CV315" s="117"/>
    </row>
    <row r="316" spans="41:100" x14ac:dyDescent="0.25">
      <c r="AO316" s="38"/>
      <c r="AP316" s="38"/>
      <c r="AQ316" s="38"/>
      <c r="AR316" s="38"/>
      <c r="AS316" s="38"/>
      <c r="AT316" s="38"/>
      <c r="AU316" s="38"/>
      <c r="AV316" s="38"/>
      <c r="AW316" s="38"/>
      <c r="AX316" s="38"/>
      <c r="AY316" s="38"/>
      <c r="AZ316" s="38"/>
      <c r="BA316" s="38"/>
      <c r="BB316" s="38"/>
      <c r="BC316" s="38"/>
      <c r="BD316" s="38"/>
      <c r="BE316" s="38"/>
      <c r="BF316" s="38"/>
      <c r="BG316" s="38"/>
      <c r="BH316" s="38"/>
      <c r="BI316" s="38"/>
      <c r="BJ316" s="38"/>
      <c r="BK316" s="38"/>
      <c r="BL316" s="38"/>
      <c r="BM316" s="38"/>
      <c r="BN316" s="38"/>
      <c r="BO316" s="38"/>
      <c r="BP316" s="38"/>
      <c r="BQ316" s="38"/>
      <c r="BR316" s="38"/>
      <c r="BS316" s="38"/>
      <c r="BT316" s="38"/>
      <c r="BU316" s="38"/>
      <c r="BV316" s="38"/>
      <c r="BW316" s="38"/>
      <c r="BX316" s="38"/>
      <c r="BY316" s="139">
        <f t="shared" si="59"/>
        <v>44571</v>
      </c>
      <c r="BZ316" s="152" t="s">
        <v>28</v>
      </c>
      <c r="CA316" s="38"/>
      <c r="CB316" s="38"/>
      <c r="CC316" s="39"/>
      <c r="CD316" s="40"/>
      <c r="CE316" s="40"/>
      <c r="CF316" s="38"/>
      <c r="CG316" s="38"/>
      <c r="CH316" s="38"/>
      <c r="CI316" s="38"/>
      <c r="CJ316" s="38"/>
      <c r="CK316" s="38"/>
      <c r="CL316" s="38"/>
      <c r="CM316" s="38"/>
      <c r="CN316" s="38"/>
      <c r="CO316" s="38"/>
      <c r="CP316" s="38"/>
      <c r="CQ316" s="38"/>
      <c r="CR316" s="38"/>
      <c r="CS316" s="38"/>
      <c r="CT316" s="38"/>
      <c r="CU316" s="140">
        <f t="shared" si="60"/>
        <v>44936</v>
      </c>
      <c r="CV316" s="117"/>
    </row>
    <row r="317" spans="41:100" x14ac:dyDescent="0.25">
      <c r="AO317" s="38"/>
      <c r="AP317" s="38"/>
      <c r="AQ317" s="38"/>
      <c r="AR317" s="38"/>
      <c r="AS317" s="38"/>
      <c r="AT317" s="38"/>
      <c r="AU317" s="38"/>
      <c r="AV317" s="38"/>
      <c r="AW317" s="38"/>
      <c r="AX317" s="38"/>
      <c r="AY317" s="38"/>
      <c r="AZ317" s="38"/>
      <c r="BA317" s="38"/>
      <c r="BB317" s="38"/>
      <c r="BC317" s="38"/>
      <c r="BD317" s="38"/>
      <c r="BE317" s="38"/>
      <c r="BF317" s="38"/>
      <c r="BG317" s="38"/>
      <c r="BH317" s="38"/>
      <c r="BI317" s="38"/>
      <c r="BJ317" s="38"/>
      <c r="BK317" s="38"/>
      <c r="BL317" s="38"/>
      <c r="BM317" s="38"/>
      <c r="BN317" s="38"/>
      <c r="BO317" s="38"/>
      <c r="BP317" s="38"/>
      <c r="BQ317" s="38"/>
      <c r="BR317" s="38"/>
      <c r="BS317" s="38"/>
      <c r="BT317" s="38"/>
      <c r="BU317" s="38"/>
      <c r="BV317" s="38"/>
      <c r="BW317" s="38"/>
      <c r="BX317" s="38"/>
      <c r="BY317" s="139">
        <f t="shared" si="59"/>
        <v>44572</v>
      </c>
      <c r="BZ317" s="152" t="s">
        <v>29</v>
      </c>
      <c r="CA317" s="38"/>
      <c r="CB317" s="38"/>
      <c r="CC317" s="39"/>
      <c r="CD317" s="40"/>
      <c r="CE317" s="40"/>
      <c r="CF317" s="38"/>
      <c r="CG317" s="38"/>
      <c r="CH317" s="38"/>
      <c r="CI317" s="38"/>
      <c r="CJ317" s="38"/>
      <c r="CK317" s="38"/>
      <c r="CL317" s="38"/>
      <c r="CM317" s="38"/>
      <c r="CN317" s="38"/>
      <c r="CO317" s="38"/>
      <c r="CP317" s="38"/>
      <c r="CQ317" s="38"/>
      <c r="CR317" s="38"/>
      <c r="CS317" s="38"/>
      <c r="CT317" s="38"/>
      <c r="CU317" s="140">
        <f t="shared" si="60"/>
        <v>44937</v>
      </c>
      <c r="CV317" s="117"/>
    </row>
    <row r="318" spans="41:100" x14ac:dyDescent="0.25">
      <c r="AO318" s="38"/>
      <c r="AP318" s="38"/>
      <c r="AQ318" s="38"/>
      <c r="AR318" s="38"/>
      <c r="AS318" s="38"/>
      <c r="AT318" s="38"/>
      <c r="AU318" s="38"/>
      <c r="AV318" s="38"/>
      <c r="AW318" s="38"/>
      <c r="AX318" s="38"/>
      <c r="AY318" s="38"/>
      <c r="AZ318" s="38"/>
      <c r="BA318" s="38"/>
      <c r="BB318" s="38"/>
      <c r="BC318" s="38"/>
      <c r="BD318" s="38"/>
      <c r="BE318" s="38"/>
      <c r="BF318" s="38"/>
      <c r="BG318" s="38"/>
      <c r="BH318" s="38"/>
      <c r="BI318" s="38"/>
      <c r="BJ318" s="38"/>
      <c r="BK318" s="38"/>
      <c r="BL318" s="38"/>
      <c r="BM318" s="38"/>
      <c r="BN318" s="38"/>
      <c r="BO318" s="38"/>
      <c r="BP318" s="38"/>
      <c r="BQ318" s="38"/>
      <c r="BR318" s="38"/>
      <c r="BS318" s="38"/>
      <c r="BT318" s="38"/>
      <c r="BU318" s="38"/>
      <c r="BV318" s="38"/>
      <c r="BW318" s="38"/>
      <c r="BX318" s="38"/>
      <c r="BY318" s="139">
        <f t="shared" si="59"/>
        <v>44573</v>
      </c>
      <c r="BZ318" s="152" t="s">
        <v>30</v>
      </c>
      <c r="CA318" s="38"/>
      <c r="CB318" s="38"/>
      <c r="CC318" s="39"/>
      <c r="CD318" s="40"/>
      <c r="CE318" s="40"/>
      <c r="CF318" s="38"/>
      <c r="CG318" s="38"/>
      <c r="CH318" s="38"/>
      <c r="CI318" s="38"/>
      <c r="CJ318" s="38"/>
      <c r="CK318" s="38"/>
      <c r="CL318" s="38"/>
      <c r="CM318" s="38"/>
      <c r="CN318" s="38"/>
      <c r="CO318" s="38"/>
      <c r="CP318" s="38"/>
      <c r="CQ318" s="38"/>
      <c r="CR318" s="38"/>
      <c r="CS318" s="38"/>
      <c r="CT318" s="38"/>
      <c r="CU318" s="140">
        <f t="shared" si="60"/>
        <v>44938</v>
      </c>
      <c r="CV318" s="117"/>
    </row>
    <row r="319" spans="41:100" x14ac:dyDescent="0.25">
      <c r="AO319" s="38"/>
      <c r="AP319" s="38"/>
      <c r="AQ319" s="38"/>
      <c r="AR319" s="38"/>
      <c r="AS319" s="38"/>
      <c r="AT319" s="38"/>
      <c r="AU319" s="38"/>
      <c r="AV319" s="38"/>
      <c r="AW319" s="38"/>
      <c r="AX319" s="38"/>
      <c r="AY319" s="38"/>
      <c r="AZ319" s="38"/>
      <c r="BA319" s="38"/>
      <c r="BB319" s="38"/>
      <c r="BC319" s="38"/>
      <c r="BD319" s="38"/>
      <c r="BE319" s="38"/>
      <c r="BF319" s="38"/>
      <c r="BG319" s="38"/>
      <c r="BH319" s="38"/>
      <c r="BI319" s="38"/>
      <c r="BJ319" s="38"/>
      <c r="BK319" s="38"/>
      <c r="BL319" s="38"/>
      <c r="BM319" s="38"/>
      <c r="BN319" s="38"/>
      <c r="BO319" s="38"/>
      <c r="BP319" s="38"/>
      <c r="BQ319" s="38"/>
      <c r="BR319" s="38"/>
      <c r="BS319" s="38"/>
      <c r="BT319" s="38"/>
      <c r="BU319" s="38"/>
      <c r="BV319" s="38"/>
      <c r="BW319" s="38"/>
      <c r="BX319" s="38"/>
      <c r="BY319" s="139">
        <f t="shared" si="59"/>
        <v>44574</v>
      </c>
      <c r="BZ319" s="152" t="s">
        <v>31</v>
      </c>
      <c r="CA319" s="38"/>
      <c r="CB319" s="38"/>
      <c r="CC319" s="39"/>
      <c r="CD319" s="40"/>
      <c r="CE319" s="40"/>
      <c r="CF319" s="38"/>
      <c r="CG319" s="38"/>
      <c r="CH319" s="38"/>
      <c r="CI319" s="38"/>
      <c r="CJ319" s="38"/>
      <c r="CK319" s="38"/>
      <c r="CL319" s="38"/>
      <c r="CM319" s="38"/>
      <c r="CN319" s="38"/>
      <c r="CO319" s="38"/>
      <c r="CP319" s="38"/>
      <c r="CQ319" s="38"/>
      <c r="CR319" s="38"/>
      <c r="CS319" s="38"/>
      <c r="CT319" s="38"/>
      <c r="CU319" s="140">
        <f t="shared" si="60"/>
        <v>44939</v>
      </c>
      <c r="CV319" s="117"/>
    </row>
    <row r="320" spans="41:100" x14ac:dyDescent="0.25">
      <c r="AO320" s="38"/>
      <c r="AP320" s="38"/>
      <c r="AQ320" s="38"/>
      <c r="AR320" s="38"/>
      <c r="AS320" s="38"/>
      <c r="AT320" s="38"/>
      <c r="AU320" s="38"/>
      <c r="AV320" s="38"/>
      <c r="AW320" s="38"/>
      <c r="AX320" s="38"/>
      <c r="AY320" s="38"/>
      <c r="AZ320" s="38"/>
      <c r="BA320" s="38"/>
      <c r="BB320" s="38"/>
      <c r="BC320" s="38"/>
      <c r="BD320" s="38"/>
      <c r="BE320" s="38"/>
      <c r="BF320" s="38"/>
      <c r="BG320" s="38"/>
      <c r="BH320" s="38"/>
      <c r="BI320" s="38"/>
      <c r="BJ320" s="38"/>
      <c r="BK320" s="38"/>
      <c r="BL320" s="38"/>
      <c r="BM320" s="38"/>
      <c r="BN320" s="38"/>
      <c r="BO320" s="38"/>
      <c r="BP320" s="38"/>
      <c r="BQ320" s="38"/>
      <c r="BR320" s="38"/>
      <c r="BS320" s="38"/>
      <c r="BT320" s="38"/>
      <c r="BU320" s="38"/>
      <c r="BV320" s="38"/>
      <c r="BW320" s="38"/>
      <c r="BX320" s="38"/>
      <c r="BY320" s="139">
        <f t="shared" si="59"/>
        <v>44575</v>
      </c>
      <c r="BZ320" s="152" t="s">
        <v>32</v>
      </c>
      <c r="CA320" s="38"/>
      <c r="CB320" s="38"/>
      <c r="CC320" s="39"/>
      <c r="CD320" s="40"/>
      <c r="CE320" s="40"/>
      <c r="CF320" s="38"/>
      <c r="CG320" s="38"/>
      <c r="CH320" s="38"/>
      <c r="CI320" s="38"/>
      <c r="CJ320" s="38"/>
      <c r="CK320" s="38"/>
      <c r="CL320" s="38"/>
      <c r="CM320" s="38"/>
      <c r="CN320" s="38"/>
      <c r="CO320" s="38"/>
      <c r="CP320" s="38"/>
      <c r="CQ320" s="38"/>
      <c r="CR320" s="38"/>
      <c r="CS320" s="38"/>
      <c r="CT320" s="38"/>
      <c r="CU320" s="140">
        <f t="shared" si="60"/>
        <v>44940</v>
      </c>
      <c r="CV320" s="117"/>
    </row>
    <row r="321" spans="41:100" x14ac:dyDescent="0.25">
      <c r="AO321" s="38"/>
      <c r="AP321" s="38"/>
      <c r="AQ321" s="38"/>
      <c r="AR321" s="38"/>
      <c r="AS321" s="38"/>
      <c r="AT321" s="38"/>
      <c r="AU321" s="38"/>
      <c r="AV321" s="38"/>
      <c r="AW321" s="38"/>
      <c r="AX321" s="38"/>
      <c r="AY321" s="38"/>
      <c r="AZ321" s="38"/>
      <c r="BA321" s="38"/>
      <c r="BB321" s="38"/>
      <c r="BC321" s="38"/>
      <c r="BD321" s="38"/>
      <c r="BE321" s="38"/>
      <c r="BF321" s="38"/>
      <c r="BG321" s="38"/>
      <c r="BH321" s="38"/>
      <c r="BI321" s="38"/>
      <c r="BJ321" s="38"/>
      <c r="BK321" s="38"/>
      <c r="BL321" s="38"/>
      <c r="BM321" s="38"/>
      <c r="BN321" s="38"/>
      <c r="BO321" s="38"/>
      <c r="BP321" s="38"/>
      <c r="BQ321" s="38"/>
      <c r="BR321" s="38"/>
      <c r="BS321" s="38"/>
      <c r="BT321" s="38"/>
      <c r="BU321" s="38"/>
      <c r="BV321" s="38"/>
      <c r="BW321" s="38"/>
      <c r="BX321" s="38"/>
      <c r="BY321" s="139">
        <f t="shared" si="59"/>
        <v>44576</v>
      </c>
      <c r="BZ321" s="152" t="s">
        <v>33</v>
      </c>
      <c r="CA321" s="38"/>
      <c r="CB321" s="38"/>
      <c r="CC321" s="39"/>
      <c r="CD321" s="40"/>
      <c r="CE321" s="40"/>
      <c r="CF321" s="38"/>
      <c r="CG321" s="38"/>
      <c r="CH321" s="38"/>
      <c r="CI321" s="38"/>
      <c r="CJ321" s="38"/>
      <c r="CK321" s="38"/>
      <c r="CL321" s="38"/>
      <c r="CM321" s="38"/>
      <c r="CN321" s="38"/>
      <c r="CO321" s="38"/>
      <c r="CP321" s="38"/>
      <c r="CQ321" s="38"/>
      <c r="CR321" s="38"/>
      <c r="CS321" s="38"/>
      <c r="CT321" s="38"/>
      <c r="CU321" s="140">
        <f t="shared" si="60"/>
        <v>44941</v>
      </c>
      <c r="CV321" s="117"/>
    </row>
    <row r="322" spans="41:100" x14ac:dyDescent="0.25">
      <c r="AO322" s="38"/>
      <c r="AP322" s="38"/>
      <c r="AQ322" s="38"/>
      <c r="AR322" s="38"/>
      <c r="AS322" s="38"/>
      <c r="AT322" s="38"/>
      <c r="AU322" s="38"/>
      <c r="AV322" s="38"/>
      <c r="AW322" s="38"/>
      <c r="AX322" s="38"/>
      <c r="AY322" s="38"/>
      <c r="AZ322" s="38"/>
      <c r="BA322" s="38"/>
      <c r="BB322" s="38"/>
      <c r="BC322" s="38"/>
      <c r="BD322" s="38"/>
      <c r="BE322" s="38"/>
      <c r="BF322" s="38"/>
      <c r="BG322" s="38"/>
      <c r="BH322" s="38"/>
      <c r="BI322" s="38"/>
      <c r="BJ322" s="38"/>
      <c r="BK322" s="38"/>
      <c r="BL322" s="38"/>
      <c r="BM322" s="38"/>
      <c r="BN322" s="38"/>
      <c r="BO322" s="38"/>
      <c r="BP322" s="38"/>
      <c r="BQ322" s="38"/>
      <c r="BR322" s="38"/>
      <c r="BS322" s="38"/>
      <c r="BT322" s="38"/>
      <c r="BU322" s="38"/>
      <c r="BV322" s="38"/>
      <c r="BW322" s="38"/>
      <c r="BX322" s="38"/>
      <c r="BY322" s="139">
        <f t="shared" si="59"/>
        <v>44577</v>
      </c>
      <c r="BZ322" s="152" t="s">
        <v>34</v>
      </c>
      <c r="CA322" s="38"/>
      <c r="CB322" s="38"/>
      <c r="CC322" s="39"/>
      <c r="CD322" s="40"/>
      <c r="CE322" s="40"/>
      <c r="CF322" s="38"/>
      <c r="CG322" s="38"/>
      <c r="CH322" s="38"/>
      <c r="CI322" s="38"/>
      <c r="CJ322" s="38"/>
      <c r="CK322" s="38"/>
      <c r="CL322" s="38"/>
      <c r="CM322" s="38"/>
      <c r="CN322" s="38"/>
      <c r="CO322" s="38"/>
      <c r="CP322" s="38"/>
      <c r="CQ322" s="38"/>
      <c r="CR322" s="38"/>
      <c r="CS322" s="38"/>
      <c r="CT322" s="38"/>
      <c r="CU322" s="140">
        <f t="shared" si="60"/>
        <v>44942</v>
      </c>
      <c r="CV322" s="117"/>
    </row>
    <row r="323" spans="41:100" x14ac:dyDescent="0.25">
      <c r="AO323" s="38"/>
      <c r="AP323" s="38"/>
      <c r="AQ323" s="38"/>
      <c r="AR323" s="38"/>
      <c r="AS323" s="38"/>
      <c r="AT323" s="38"/>
      <c r="AU323" s="38"/>
      <c r="AV323" s="38"/>
      <c r="AW323" s="38"/>
      <c r="AX323" s="38"/>
      <c r="AY323" s="38"/>
      <c r="AZ323" s="38"/>
      <c r="BA323" s="38"/>
      <c r="BB323" s="38"/>
      <c r="BC323" s="38"/>
      <c r="BD323" s="38"/>
      <c r="BE323" s="38"/>
      <c r="BF323" s="38"/>
      <c r="BG323" s="38"/>
      <c r="BH323" s="38"/>
      <c r="BI323" s="38"/>
      <c r="BJ323" s="38"/>
      <c r="BK323" s="38"/>
      <c r="BL323" s="38"/>
      <c r="BM323" s="38"/>
      <c r="BN323" s="38"/>
      <c r="BO323" s="38"/>
      <c r="BP323" s="38"/>
      <c r="BQ323" s="38"/>
      <c r="BR323" s="38"/>
      <c r="BS323" s="38"/>
      <c r="BT323" s="38"/>
      <c r="BU323" s="38"/>
      <c r="BV323" s="38"/>
      <c r="BW323" s="38"/>
      <c r="BX323" s="38"/>
      <c r="BY323" s="139">
        <f t="shared" ref="BY323:BY365" si="61">BY322+1</f>
        <v>44578</v>
      </c>
      <c r="BZ323" s="152" t="s">
        <v>35</v>
      </c>
      <c r="CA323" s="38"/>
      <c r="CB323" s="38"/>
      <c r="CC323" s="39"/>
      <c r="CD323" s="40"/>
      <c r="CE323" s="40"/>
      <c r="CF323" s="38"/>
      <c r="CG323" s="38"/>
      <c r="CH323" s="38"/>
      <c r="CI323" s="38"/>
      <c r="CJ323" s="38"/>
      <c r="CK323" s="38"/>
      <c r="CL323" s="38"/>
      <c r="CM323" s="38"/>
      <c r="CN323" s="38"/>
      <c r="CO323" s="38"/>
      <c r="CP323" s="38"/>
      <c r="CQ323" s="38"/>
      <c r="CR323" s="38"/>
      <c r="CS323" s="38"/>
      <c r="CT323" s="38"/>
      <c r="CU323" s="140">
        <f t="shared" ref="CU323:CU374" si="62">CU322+1</f>
        <v>44943</v>
      </c>
      <c r="CV323" s="117"/>
    </row>
    <row r="324" spans="41:100" x14ac:dyDescent="0.25">
      <c r="AO324" s="38"/>
      <c r="AP324" s="38"/>
      <c r="AQ324" s="38"/>
      <c r="AR324" s="38"/>
      <c r="AS324" s="38"/>
      <c r="AT324" s="38"/>
      <c r="AU324" s="38"/>
      <c r="AV324" s="38"/>
      <c r="AW324" s="38"/>
      <c r="AX324" s="38"/>
      <c r="AY324" s="38"/>
      <c r="AZ324" s="38"/>
      <c r="BA324" s="38"/>
      <c r="BB324" s="38"/>
      <c r="BC324" s="38"/>
      <c r="BD324" s="38"/>
      <c r="BE324" s="38"/>
      <c r="BF324" s="38"/>
      <c r="BG324" s="38"/>
      <c r="BH324" s="38"/>
      <c r="BI324" s="38"/>
      <c r="BJ324" s="38"/>
      <c r="BK324" s="38"/>
      <c r="BL324" s="38"/>
      <c r="BM324" s="38"/>
      <c r="BN324" s="38"/>
      <c r="BO324" s="38"/>
      <c r="BP324" s="38"/>
      <c r="BQ324" s="38"/>
      <c r="BR324" s="38"/>
      <c r="BS324" s="38"/>
      <c r="BT324" s="38"/>
      <c r="BU324" s="38"/>
      <c r="BV324" s="38"/>
      <c r="BW324" s="38"/>
      <c r="BX324" s="38"/>
      <c r="BY324" s="139">
        <f t="shared" si="61"/>
        <v>44579</v>
      </c>
      <c r="BZ324" s="152" t="s">
        <v>36</v>
      </c>
      <c r="CA324" s="38"/>
      <c r="CB324" s="38"/>
      <c r="CC324" s="39"/>
      <c r="CD324" s="40"/>
      <c r="CE324" s="40"/>
      <c r="CF324" s="38"/>
      <c r="CG324" s="38"/>
      <c r="CH324" s="38"/>
      <c r="CI324" s="38"/>
      <c r="CJ324" s="38"/>
      <c r="CK324" s="38"/>
      <c r="CL324" s="38"/>
      <c r="CM324" s="38"/>
      <c r="CN324" s="38"/>
      <c r="CO324" s="38"/>
      <c r="CP324" s="38"/>
      <c r="CQ324" s="38"/>
      <c r="CR324" s="38"/>
      <c r="CS324" s="38"/>
      <c r="CT324" s="38"/>
      <c r="CU324" s="140">
        <f t="shared" si="62"/>
        <v>44944</v>
      </c>
      <c r="CV324" s="117"/>
    </row>
    <row r="325" spans="41:100" x14ac:dyDescent="0.25">
      <c r="AO325" s="38"/>
      <c r="AP325" s="38"/>
      <c r="AQ325" s="38"/>
      <c r="AR325" s="38"/>
      <c r="AS325" s="38"/>
      <c r="AT325" s="38"/>
      <c r="AU325" s="38"/>
      <c r="AV325" s="38"/>
      <c r="AW325" s="38"/>
      <c r="AX325" s="38"/>
      <c r="AY325" s="38"/>
      <c r="AZ325" s="38"/>
      <c r="BA325" s="38"/>
      <c r="BB325" s="38"/>
      <c r="BC325" s="38"/>
      <c r="BD325" s="38"/>
      <c r="BE325" s="38"/>
      <c r="BF325" s="38"/>
      <c r="BG325" s="38"/>
      <c r="BH325" s="38"/>
      <c r="BI325" s="38"/>
      <c r="BJ325" s="38"/>
      <c r="BK325" s="38"/>
      <c r="BL325" s="38"/>
      <c r="BM325" s="38"/>
      <c r="BN325" s="38"/>
      <c r="BO325" s="38"/>
      <c r="BP325" s="38"/>
      <c r="BQ325" s="38"/>
      <c r="BR325" s="38"/>
      <c r="BS325" s="38"/>
      <c r="BT325" s="38"/>
      <c r="BU325" s="38"/>
      <c r="BV325" s="38"/>
      <c r="BW325" s="38"/>
      <c r="BX325" s="38"/>
      <c r="BY325" s="139">
        <f t="shared" si="61"/>
        <v>44580</v>
      </c>
      <c r="BZ325" s="152" t="s">
        <v>37</v>
      </c>
      <c r="CA325" s="38"/>
      <c r="CB325" s="38"/>
      <c r="CC325" s="39"/>
      <c r="CD325" s="40"/>
      <c r="CE325" s="40"/>
      <c r="CF325" s="38"/>
      <c r="CG325" s="38"/>
      <c r="CH325" s="38"/>
      <c r="CI325" s="38"/>
      <c r="CJ325" s="38"/>
      <c r="CK325" s="38"/>
      <c r="CL325" s="38"/>
      <c r="CM325" s="38"/>
      <c r="CN325" s="38"/>
      <c r="CO325" s="38"/>
      <c r="CP325" s="38"/>
      <c r="CQ325" s="38"/>
      <c r="CR325" s="38"/>
      <c r="CS325" s="38"/>
      <c r="CT325" s="38"/>
      <c r="CU325" s="140">
        <f t="shared" si="62"/>
        <v>44945</v>
      </c>
      <c r="CV325" s="117"/>
    </row>
    <row r="326" spans="41:100" x14ac:dyDescent="0.25">
      <c r="AO326" s="38"/>
      <c r="AP326" s="38"/>
      <c r="AQ326" s="38"/>
      <c r="AR326" s="38"/>
      <c r="AS326" s="38"/>
      <c r="AT326" s="38"/>
      <c r="AU326" s="38"/>
      <c r="AV326" s="38"/>
      <c r="AW326" s="38"/>
      <c r="AX326" s="38"/>
      <c r="AY326" s="38"/>
      <c r="AZ326" s="38"/>
      <c r="BA326" s="38"/>
      <c r="BB326" s="38"/>
      <c r="BC326" s="38"/>
      <c r="BD326" s="38"/>
      <c r="BE326" s="38"/>
      <c r="BF326" s="38"/>
      <c r="BG326" s="38"/>
      <c r="BH326" s="38"/>
      <c r="BI326" s="38"/>
      <c r="BJ326" s="38"/>
      <c r="BK326" s="38"/>
      <c r="BL326" s="38"/>
      <c r="BM326" s="38"/>
      <c r="BN326" s="38"/>
      <c r="BO326" s="38"/>
      <c r="BP326" s="38"/>
      <c r="BQ326" s="38"/>
      <c r="BR326" s="38"/>
      <c r="BS326" s="38"/>
      <c r="BT326" s="38"/>
      <c r="BU326" s="38"/>
      <c r="BV326" s="38"/>
      <c r="BW326" s="38"/>
      <c r="BX326" s="38"/>
      <c r="BY326" s="139">
        <f t="shared" si="61"/>
        <v>44581</v>
      </c>
      <c r="BZ326" s="152" t="s">
        <v>38</v>
      </c>
      <c r="CA326" s="38"/>
      <c r="CB326" s="38"/>
      <c r="CC326" s="39"/>
      <c r="CD326" s="40"/>
      <c r="CE326" s="40"/>
      <c r="CF326" s="38"/>
      <c r="CG326" s="38"/>
      <c r="CH326" s="38"/>
      <c r="CI326" s="38"/>
      <c r="CJ326" s="38"/>
      <c r="CK326" s="38"/>
      <c r="CL326" s="38"/>
      <c r="CM326" s="38"/>
      <c r="CN326" s="38"/>
      <c r="CO326" s="38"/>
      <c r="CP326" s="38"/>
      <c r="CQ326" s="38"/>
      <c r="CR326" s="38"/>
      <c r="CS326" s="38"/>
      <c r="CT326" s="38"/>
      <c r="CU326" s="140">
        <f t="shared" si="62"/>
        <v>44946</v>
      </c>
      <c r="CV326" s="117"/>
    </row>
    <row r="327" spans="41:100" x14ac:dyDescent="0.25">
      <c r="AO327" s="38"/>
      <c r="AP327" s="38"/>
      <c r="AQ327" s="38"/>
      <c r="AR327" s="38"/>
      <c r="AS327" s="38"/>
      <c r="AT327" s="38"/>
      <c r="AU327" s="38"/>
      <c r="AV327" s="38"/>
      <c r="AW327" s="38"/>
      <c r="AX327" s="38"/>
      <c r="AY327" s="38"/>
      <c r="AZ327" s="38"/>
      <c r="BA327" s="38"/>
      <c r="BB327" s="38"/>
      <c r="BC327" s="38"/>
      <c r="BD327" s="38"/>
      <c r="BE327" s="38"/>
      <c r="BF327" s="38"/>
      <c r="BG327" s="38"/>
      <c r="BH327" s="38"/>
      <c r="BI327" s="38"/>
      <c r="BJ327" s="38"/>
      <c r="BK327" s="38"/>
      <c r="BL327" s="38"/>
      <c r="BM327" s="38"/>
      <c r="BN327" s="38"/>
      <c r="BO327" s="38"/>
      <c r="BP327" s="38"/>
      <c r="BQ327" s="38"/>
      <c r="BR327" s="38"/>
      <c r="BS327" s="38"/>
      <c r="BT327" s="38"/>
      <c r="BU327" s="38"/>
      <c r="BV327" s="38"/>
      <c r="BW327" s="38"/>
      <c r="BX327" s="38"/>
      <c r="BY327" s="139">
        <f t="shared" si="61"/>
        <v>44582</v>
      </c>
      <c r="BZ327" s="152" t="s">
        <v>39</v>
      </c>
      <c r="CA327" s="38"/>
      <c r="CB327" s="38"/>
      <c r="CC327" s="39"/>
      <c r="CD327" s="40"/>
      <c r="CE327" s="40"/>
      <c r="CF327" s="38"/>
      <c r="CG327" s="38"/>
      <c r="CH327" s="38"/>
      <c r="CI327" s="38"/>
      <c r="CJ327" s="38"/>
      <c r="CK327" s="38"/>
      <c r="CL327" s="38"/>
      <c r="CM327" s="38"/>
      <c r="CN327" s="38"/>
      <c r="CO327" s="38"/>
      <c r="CP327" s="38"/>
      <c r="CQ327" s="38"/>
      <c r="CR327" s="38"/>
      <c r="CS327" s="38"/>
      <c r="CT327" s="38"/>
      <c r="CU327" s="140">
        <f t="shared" si="62"/>
        <v>44947</v>
      </c>
      <c r="CV327" s="119"/>
    </row>
    <row r="328" spans="41:100" x14ac:dyDescent="0.25">
      <c r="AO328" s="38"/>
      <c r="AP328" s="38"/>
      <c r="AQ328" s="38"/>
      <c r="AR328" s="38"/>
      <c r="AS328" s="38"/>
      <c r="AT328" s="38"/>
      <c r="AU328" s="38"/>
      <c r="AV328" s="38"/>
      <c r="AW328" s="38"/>
      <c r="AX328" s="38"/>
      <c r="AY328" s="38"/>
      <c r="AZ328" s="38"/>
      <c r="BA328" s="38"/>
      <c r="BB328" s="38"/>
      <c r="BC328" s="38"/>
      <c r="BD328" s="38"/>
      <c r="BE328" s="38"/>
      <c r="BF328" s="38"/>
      <c r="BG328" s="38"/>
      <c r="BH328" s="38"/>
      <c r="BI328" s="38"/>
      <c r="BJ328" s="38"/>
      <c r="BK328" s="38"/>
      <c r="BL328" s="38"/>
      <c r="BM328" s="38"/>
      <c r="BN328" s="38"/>
      <c r="BO328" s="38"/>
      <c r="BP328" s="38"/>
      <c r="BQ328" s="38"/>
      <c r="BR328" s="38"/>
      <c r="BS328" s="38"/>
      <c r="BT328" s="38"/>
      <c r="BU328" s="38"/>
      <c r="BV328" s="38"/>
      <c r="BW328" s="38"/>
      <c r="BX328" s="38"/>
      <c r="BY328" s="139">
        <f t="shared" si="61"/>
        <v>44583</v>
      </c>
      <c r="BZ328" s="152" t="s">
        <v>40</v>
      </c>
      <c r="CA328" s="38"/>
      <c r="CB328" s="38"/>
      <c r="CC328" s="39"/>
      <c r="CD328" s="40"/>
      <c r="CE328" s="40"/>
      <c r="CF328" s="38"/>
      <c r="CG328" s="38"/>
      <c r="CH328" s="38"/>
      <c r="CI328" s="38"/>
      <c r="CJ328" s="38"/>
      <c r="CK328" s="38"/>
      <c r="CL328" s="38"/>
      <c r="CM328" s="38"/>
      <c r="CN328" s="38"/>
      <c r="CO328" s="38"/>
      <c r="CP328" s="38"/>
      <c r="CQ328" s="38"/>
      <c r="CR328" s="38"/>
      <c r="CS328" s="38"/>
      <c r="CT328" s="38"/>
      <c r="CU328" s="140">
        <f t="shared" si="62"/>
        <v>44948</v>
      </c>
      <c r="CV328" s="117"/>
    </row>
    <row r="329" spans="41:100" x14ac:dyDescent="0.25">
      <c r="AO329" s="38"/>
      <c r="AP329" s="38"/>
      <c r="AQ329" s="38"/>
      <c r="AR329" s="38"/>
      <c r="AS329" s="38"/>
      <c r="AT329" s="38"/>
      <c r="AU329" s="38"/>
      <c r="AV329" s="38"/>
      <c r="AW329" s="38"/>
      <c r="AX329" s="38"/>
      <c r="AY329" s="38"/>
      <c r="AZ329" s="38"/>
      <c r="BA329" s="38"/>
      <c r="BB329" s="38"/>
      <c r="BC329" s="38"/>
      <c r="BD329" s="38"/>
      <c r="BE329" s="38"/>
      <c r="BF329" s="38"/>
      <c r="BG329" s="38"/>
      <c r="BH329" s="38"/>
      <c r="BI329" s="38"/>
      <c r="BJ329" s="38"/>
      <c r="BK329" s="38"/>
      <c r="BL329" s="38"/>
      <c r="BM329" s="38"/>
      <c r="BN329" s="38"/>
      <c r="BO329" s="38"/>
      <c r="BP329" s="38"/>
      <c r="BQ329" s="38"/>
      <c r="BR329" s="38"/>
      <c r="BS329" s="38"/>
      <c r="BT329" s="38"/>
      <c r="BU329" s="38"/>
      <c r="BV329" s="38"/>
      <c r="BW329" s="38"/>
      <c r="BX329" s="38"/>
      <c r="BY329" s="139">
        <f t="shared" si="61"/>
        <v>44584</v>
      </c>
      <c r="BZ329" s="152" t="s">
        <v>781</v>
      </c>
      <c r="CA329" s="38"/>
      <c r="CB329" s="38"/>
      <c r="CC329" s="39"/>
      <c r="CD329" s="40"/>
      <c r="CE329" s="40"/>
      <c r="CF329" s="38"/>
      <c r="CG329" s="38"/>
      <c r="CH329" s="38"/>
      <c r="CI329" s="38"/>
      <c r="CJ329" s="38"/>
      <c r="CK329" s="38"/>
      <c r="CL329" s="38"/>
      <c r="CM329" s="38"/>
      <c r="CN329" s="38"/>
      <c r="CO329" s="38"/>
      <c r="CP329" s="38"/>
      <c r="CQ329" s="38"/>
      <c r="CR329" s="38"/>
      <c r="CS329" s="38"/>
      <c r="CT329" s="38"/>
      <c r="CU329" s="140">
        <f t="shared" si="62"/>
        <v>44949</v>
      </c>
      <c r="CV329" s="117"/>
    </row>
    <row r="330" spans="41:100" x14ac:dyDescent="0.25">
      <c r="AO330" s="38"/>
      <c r="AP330" s="38"/>
      <c r="AQ330" s="38"/>
      <c r="AR330" s="38"/>
      <c r="AS330" s="38"/>
      <c r="AT330" s="38"/>
      <c r="AU330" s="38"/>
      <c r="AV330" s="38"/>
      <c r="AW330" s="38"/>
      <c r="AX330" s="38"/>
      <c r="AY330" s="38"/>
      <c r="AZ330" s="38"/>
      <c r="BA330" s="38"/>
      <c r="BB330" s="38"/>
      <c r="BC330" s="38"/>
      <c r="BD330" s="38"/>
      <c r="BE330" s="38"/>
      <c r="BF330" s="38"/>
      <c r="BG330" s="38"/>
      <c r="BH330" s="38"/>
      <c r="BI330" s="38"/>
      <c r="BJ330" s="38"/>
      <c r="BK330" s="38"/>
      <c r="BL330" s="38"/>
      <c r="BM330" s="38"/>
      <c r="BN330" s="38"/>
      <c r="BO330" s="38"/>
      <c r="BP330" s="38"/>
      <c r="BQ330" s="38"/>
      <c r="BR330" s="38"/>
      <c r="BS330" s="38"/>
      <c r="BT330" s="38"/>
      <c r="BU330" s="38"/>
      <c r="BV330" s="38"/>
      <c r="BW330" s="38"/>
      <c r="BX330" s="38"/>
      <c r="BY330" s="139">
        <f t="shared" si="61"/>
        <v>44585</v>
      </c>
      <c r="BZ330" s="152" t="s">
        <v>42</v>
      </c>
      <c r="CA330" s="38"/>
      <c r="CB330" s="38"/>
      <c r="CC330" s="39"/>
      <c r="CD330" s="40"/>
      <c r="CE330" s="40"/>
      <c r="CF330" s="38"/>
      <c r="CG330" s="38"/>
      <c r="CH330" s="38"/>
      <c r="CI330" s="38"/>
      <c r="CJ330" s="38"/>
      <c r="CK330" s="38"/>
      <c r="CL330" s="38"/>
      <c r="CM330" s="38"/>
      <c r="CN330" s="38"/>
      <c r="CO330" s="38"/>
      <c r="CP330" s="38"/>
      <c r="CQ330" s="38"/>
      <c r="CR330" s="38"/>
      <c r="CS330" s="38"/>
      <c r="CT330" s="38"/>
      <c r="CU330" s="140">
        <f t="shared" si="62"/>
        <v>44950</v>
      </c>
      <c r="CV330" s="117"/>
    </row>
    <row r="331" spans="41:100" x14ac:dyDescent="0.25">
      <c r="AO331" s="38"/>
      <c r="AP331" s="38"/>
      <c r="AQ331" s="38"/>
      <c r="AR331" s="38"/>
      <c r="AS331" s="38"/>
      <c r="AT331" s="38"/>
      <c r="AU331" s="38"/>
      <c r="AV331" s="38"/>
      <c r="AW331" s="38"/>
      <c r="AX331" s="38"/>
      <c r="AY331" s="38"/>
      <c r="AZ331" s="38"/>
      <c r="BA331" s="38"/>
      <c r="BB331" s="38"/>
      <c r="BC331" s="38"/>
      <c r="BD331" s="38"/>
      <c r="BE331" s="38"/>
      <c r="BF331" s="38"/>
      <c r="BG331" s="38"/>
      <c r="BH331" s="38"/>
      <c r="BI331" s="38"/>
      <c r="BJ331" s="38"/>
      <c r="BK331" s="38"/>
      <c r="BL331" s="38"/>
      <c r="BM331" s="38"/>
      <c r="BN331" s="38"/>
      <c r="BO331" s="38"/>
      <c r="BP331" s="38"/>
      <c r="BQ331" s="38"/>
      <c r="BR331" s="38"/>
      <c r="BS331" s="38"/>
      <c r="BT331" s="38"/>
      <c r="BU331" s="38"/>
      <c r="BV331" s="38"/>
      <c r="BW331" s="38"/>
      <c r="BX331" s="38"/>
      <c r="BY331" s="139">
        <f t="shared" si="61"/>
        <v>44586</v>
      </c>
      <c r="BZ331" s="152" t="s">
        <v>43</v>
      </c>
      <c r="CA331" s="38"/>
      <c r="CB331" s="38"/>
      <c r="CC331" s="39"/>
      <c r="CD331" s="40"/>
      <c r="CE331" s="40"/>
      <c r="CF331" s="38"/>
      <c r="CG331" s="38"/>
      <c r="CH331" s="38"/>
      <c r="CI331" s="38"/>
      <c r="CJ331" s="38"/>
      <c r="CK331" s="38"/>
      <c r="CL331" s="38"/>
      <c r="CM331" s="38"/>
      <c r="CN331" s="38"/>
      <c r="CO331" s="38"/>
      <c r="CP331" s="38"/>
      <c r="CQ331" s="38"/>
      <c r="CR331" s="38"/>
      <c r="CS331" s="38"/>
      <c r="CT331" s="38"/>
      <c r="CU331" s="140">
        <f t="shared" si="62"/>
        <v>44951</v>
      </c>
      <c r="CV331" s="117"/>
    </row>
    <row r="332" spans="41:100" x14ac:dyDescent="0.25">
      <c r="AO332" s="38"/>
      <c r="AP332" s="38"/>
      <c r="AQ332" s="38"/>
      <c r="AR332" s="38"/>
      <c r="AS332" s="38"/>
      <c r="AT332" s="38"/>
      <c r="AU332" s="38"/>
      <c r="AV332" s="38"/>
      <c r="AW332" s="38"/>
      <c r="AX332" s="38"/>
      <c r="AY332" s="38"/>
      <c r="AZ332" s="38"/>
      <c r="BA332" s="38"/>
      <c r="BB332" s="38"/>
      <c r="BC332" s="38"/>
      <c r="BD332" s="38"/>
      <c r="BE332" s="38"/>
      <c r="BF332" s="38"/>
      <c r="BG332" s="38"/>
      <c r="BH332" s="38"/>
      <c r="BI332" s="38"/>
      <c r="BJ332" s="38"/>
      <c r="BK332" s="38"/>
      <c r="BL332" s="38"/>
      <c r="BM332" s="38"/>
      <c r="BN332" s="38"/>
      <c r="BO332" s="38"/>
      <c r="BP332" s="38"/>
      <c r="BQ332" s="38"/>
      <c r="BR332" s="38"/>
      <c r="BS332" s="38"/>
      <c r="BT332" s="38"/>
      <c r="BU332" s="38"/>
      <c r="BV332" s="38"/>
      <c r="BW332" s="38"/>
      <c r="BX332" s="38"/>
      <c r="BY332" s="139">
        <f t="shared" si="61"/>
        <v>44587</v>
      </c>
      <c r="BZ332" s="152" t="s">
        <v>44</v>
      </c>
      <c r="CA332" s="38"/>
      <c r="CB332" s="38"/>
      <c r="CC332" s="39"/>
      <c r="CD332" s="40"/>
      <c r="CE332" s="40"/>
      <c r="CF332" s="38"/>
      <c r="CG332" s="38"/>
      <c r="CH332" s="38"/>
      <c r="CI332" s="38"/>
      <c r="CJ332" s="38"/>
      <c r="CK332" s="38"/>
      <c r="CL332" s="38"/>
      <c r="CM332" s="38"/>
      <c r="CN332" s="38"/>
      <c r="CO332" s="38"/>
      <c r="CP332" s="38"/>
      <c r="CQ332" s="38"/>
      <c r="CR332" s="38"/>
      <c r="CS332" s="38"/>
      <c r="CT332" s="38"/>
      <c r="CU332" s="140">
        <f t="shared" si="62"/>
        <v>44952</v>
      </c>
      <c r="CV332" s="117"/>
    </row>
    <row r="333" spans="41:100" x14ac:dyDescent="0.25">
      <c r="AO333" s="38"/>
      <c r="AP333" s="38"/>
      <c r="AQ333" s="38"/>
      <c r="AR333" s="38"/>
      <c r="AS333" s="38"/>
      <c r="AT333" s="38"/>
      <c r="AU333" s="38"/>
      <c r="AV333" s="38"/>
      <c r="AW333" s="38"/>
      <c r="AX333" s="38"/>
      <c r="AY333" s="38"/>
      <c r="AZ333" s="38"/>
      <c r="BA333" s="38"/>
      <c r="BB333" s="38"/>
      <c r="BC333" s="38"/>
      <c r="BD333" s="38"/>
      <c r="BE333" s="38"/>
      <c r="BF333" s="38"/>
      <c r="BG333" s="38"/>
      <c r="BH333" s="38"/>
      <c r="BI333" s="38"/>
      <c r="BJ333" s="38"/>
      <c r="BK333" s="38"/>
      <c r="BL333" s="38"/>
      <c r="BM333" s="38"/>
      <c r="BN333" s="38"/>
      <c r="BO333" s="38"/>
      <c r="BP333" s="38"/>
      <c r="BQ333" s="38"/>
      <c r="BR333" s="38"/>
      <c r="BS333" s="38"/>
      <c r="BT333" s="38"/>
      <c r="BU333" s="38"/>
      <c r="BV333" s="38"/>
      <c r="BW333" s="38"/>
      <c r="BX333" s="38"/>
      <c r="BY333" s="139">
        <f t="shared" si="61"/>
        <v>44588</v>
      </c>
      <c r="BZ333" s="152" t="s">
        <v>45</v>
      </c>
      <c r="CA333" s="38"/>
      <c r="CB333" s="38"/>
      <c r="CC333" s="39"/>
      <c r="CD333" s="40"/>
      <c r="CE333" s="40"/>
      <c r="CF333" s="38"/>
      <c r="CG333" s="38"/>
      <c r="CH333" s="38"/>
      <c r="CI333" s="38"/>
      <c r="CJ333" s="38"/>
      <c r="CK333" s="38"/>
      <c r="CL333" s="38"/>
      <c r="CM333" s="38"/>
      <c r="CN333" s="38"/>
      <c r="CO333" s="38"/>
      <c r="CP333" s="38"/>
      <c r="CQ333" s="38"/>
      <c r="CR333" s="38"/>
      <c r="CS333" s="38"/>
      <c r="CT333" s="38"/>
      <c r="CU333" s="140">
        <f t="shared" si="62"/>
        <v>44953</v>
      </c>
      <c r="CV333" s="117"/>
    </row>
    <row r="334" spans="41:100" x14ac:dyDescent="0.25">
      <c r="AO334" s="38"/>
      <c r="AP334" s="38"/>
      <c r="AQ334" s="38"/>
      <c r="AR334" s="38"/>
      <c r="AS334" s="38"/>
      <c r="AT334" s="38"/>
      <c r="AU334" s="38"/>
      <c r="AV334" s="38"/>
      <c r="AW334" s="38"/>
      <c r="AX334" s="38"/>
      <c r="AY334" s="38"/>
      <c r="AZ334" s="38"/>
      <c r="BA334" s="38"/>
      <c r="BB334" s="38"/>
      <c r="BC334" s="38"/>
      <c r="BD334" s="38"/>
      <c r="BE334" s="38"/>
      <c r="BF334" s="38"/>
      <c r="BG334" s="38"/>
      <c r="BH334" s="38"/>
      <c r="BI334" s="38"/>
      <c r="BJ334" s="38"/>
      <c r="BK334" s="38"/>
      <c r="BL334" s="38"/>
      <c r="BM334" s="38"/>
      <c r="BN334" s="38"/>
      <c r="BO334" s="38"/>
      <c r="BP334" s="38"/>
      <c r="BQ334" s="38"/>
      <c r="BR334" s="38"/>
      <c r="BS334" s="38"/>
      <c r="BT334" s="38"/>
      <c r="BU334" s="38"/>
      <c r="BV334" s="38"/>
      <c r="BW334" s="38"/>
      <c r="BX334" s="38"/>
      <c r="BY334" s="139">
        <f t="shared" si="61"/>
        <v>44589</v>
      </c>
      <c r="BZ334" s="152" t="s">
        <v>46</v>
      </c>
      <c r="CA334" s="38"/>
      <c r="CB334" s="38"/>
      <c r="CC334" s="39"/>
      <c r="CD334" s="40"/>
      <c r="CE334" s="40"/>
      <c r="CF334" s="38"/>
      <c r="CG334" s="38"/>
      <c r="CH334" s="38"/>
      <c r="CI334" s="38"/>
      <c r="CJ334" s="38"/>
      <c r="CK334" s="38"/>
      <c r="CL334" s="38"/>
      <c r="CM334" s="38"/>
      <c r="CN334" s="38"/>
      <c r="CO334" s="38"/>
      <c r="CP334" s="38"/>
      <c r="CQ334" s="38"/>
      <c r="CR334" s="38"/>
      <c r="CS334" s="38"/>
      <c r="CT334" s="38"/>
      <c r="CU334" s="140">
        <f t="shared" si="62"/>
        <v>44954</v>
      </c>
      <c r="CV334" s="117"/>
    </row>
    <row r="335" spans="41:100" x14ac:dyDescent="0.25">
      <c r="AO335" s="38"/>
      <c r="AP335" s="38"/>
      <c r="AQ335" s="38"/>
      <c r="AR335" s="38"/>
      <c r="AS335" s="38"/>
      <c r="AT335" s="38"/>
      <c r="AU335" s="38"/>
      <c r="AV335" s="38"/>
      <c r="AW335" s="38"/>
      <c r="AX335" s="38"/>
      <c r="AY335" s="38"/>
      <c r="AZ335" s="38"/>
      <c r="BA335" s="38"/>
      <c r="BB335" s="38"/>
      <c r="BC335" s="38"/>
      <c r="BD335" s="38"/>
      <c r="BE335" s="38"/>
      <c r="BF335" s="38"/>
      <c r="BG335" s="38"/>
      <c r="BH335" s="38"/>
      <c r="BI335" s="38"/>
      <c r="BJ335" s="38"/>
      <c r="BK335" s="38"/>
      <c r="BL335" s="38"/>
      <c r="BM335" s="38"/>
      <c r="BN335" s="38"/>
      <c r="BO335" s="38"/>
      <c r="BP335" s="38"/>
      <c r="BQ335" s="38"/>
      <c r="BR335" s="38"/>
      <c r="BS335" s="38"/>
      <c r="BT335" s="38"/>
      <c r="BU335" s="38"/>
      <c r="BV335" s="38"/>
      <c r="BW335" s="38"/>
      <c r="BX335" s="38"/>
      <c r="BY335" s="139">
        <f t="shared" si="61"/>
        <v>44590</v>
      </c>
      <c r="BZ335" s="152" t="s">
        <v>47</v>
      </c>
      <c r="CA335" s="38"/>
      <c r="CB335" s="38"/>
      <c r="CC335" s="39"/>
      <c r="CD335" s="40"/>
      <c r="CE335" s="40"/>
      <c r="CF335" s="38"/>
      <c r="CG335" s="38"/>
      <c r="CH335" s="38"/>
      <c r="CI335" s="38"/>
      <c r="CJ335" s="38"/>
      <c r="CK335" s="38"/>
      <c r="CL335" s="38"/>
      <c r="CM335" s="38"/>
      <c r="CN335" s="38"/>
      <c r="CO335" s="38"/>
      <c r="CP335" s="38"/>
      <c r="CQ335" s="38"/>
      <c r="CR335" s="38"/>
      <c r="CS335" s="38"/>
      <c r="CT335" s="38"/>
      <c r="CU335" s="140">
        <f t="shared" si="62"/>
        <v>44955</v>
      </c>
      <c r="CV335" s="117"/>
    </row>
    <row r="336" spans="41:100" x14ac:dyDescent="0.25">
      <c r="AO336" s="38"/>
      <c r="AP336" s="38"/>
      <c r="AQ336" s="38"/>
      <c r="AR336" s="38"/>
      <c r="AS336" s="38"/>
      <c r="AT336" s="38"/>
      <c r="AU336" s="38"/>
      <c r="AV336" s="38"/>
      <c r="AW336" s="38"/>
      <c r="AX336" s="38"/>
      <c r="AY336" s="38"/>
      <c r="AZ336" s="38"/>
      <c r="BA336" s="38"/>
      <c r="BB336" s="38"/>
      <c r="BC336" s="38"/>
      <c r="BD336" s="38"/>
      <c r="BE336" s="38"/>
      <c r="BF336" s="38"/>
      <c r="BG336" s="38"/>
      <c r="BH336" s="38"/>
      <c r="BI336" s="38"/>
      <c r="BJ336" s="38"/>
      <c r="BK336" s="38"/>
      <c r="BL336" s="38"/>
      <c r="BM336" s="38"/>
      <c r="BN336" s="38"/>
      <c r="BO336" s="38"/>
      <c r="BP336" s="38"/>
      <c r="BQ336" s="38"/>
      <c r="BR336" s="38"/>
      <c r="BS336" s="38"/>
      <c r="BT336" s="38"/>
      <c r="BU336" s="38"/>
      <c r="BV336" s="38"/>
      <c r="BW336" s="38"/>
      <c r="BX336" s="38"/>
      <c r="BY336" s="139">
        <f t="shared" si="61"/>
        <v>44591</v>
      </c>
      <c r="BZ336" s="152" t="s">
        <v>48</v>
      </c>
      <c r="CA336" s="38"/>
      <c r="CB336" s="38"/>
      <c r="CC336" s="39"/>
      <c r="CD336" s="40"/>
      <c r="CE336" s="40"/>
      <c r="CF336" s="38"/>
      <c r="CG336" s="38"/>
      <c r="CH336" s="38"/>
      <c r="CI336" s="38"/>
      <c r="CJ336" s="38"/>
      <c r="CK336" s="38"/>
      <c r="CL336" s="38"/>
      <c r="CM336" s="38"/>
      <c r="CN336" s="38"/>
      <c r="CO336" s="38"/>
      <c r="CP336" s="38"/>
      <c r="CQ336" s="38"/>
      <c r="CR336" s="38"/>
      <c r="CS336" s="38"/>
      <c r="CT336" s="38"/>
      <c r="CU336" s="140">
        <f t="shared" si="62"/>
        <v>44956</v>
      </c>
      <c r="CV336" s="117"/>
    </row>
    <row r="337" spans="41:100" x14ac:dyDescent="0.25">
      <c r="AO337" s="38"/>
      <c r="AP337" s="38"/>
      <c r="AQ337" s="38"/>
      <c r="AR337" s="38"/>
      <c r="AS337" s="38"/>
      <c r="AT337" s="38"/>
      <c r="AU337" s="38"/>
      <c r="AV337" s="38"/>
      <c r="AW337" s="38"/>
      <c r="AX337" s="38"/>
      <c r="AY337" s="38"/>
      <c r="AZ337" s="38"/>
      <c r="BA337" s="38"/>
      <c r="BB337" s="38"/>
      <c r="BC337" s="38"/>
      <c r="BD337" s="38"/>
      <c r="BE337" s="38"/>
      <c r="BF337" s="38"/>
      <c r="BG337" s="38"/>
      <c r="BH337" s="38"/>
      <c r="BI337" s="38"/>
      <c r="BJ337" s="38"/>
      <c r="BK337" s="38"/>
      <c r="BL337" s="38"/>
      <c r="BM337" s="38"/>
      <c r="BN337" s="38"/>
      <c r="BO337" s="38"/>
      <c r="BP337" s="38"/>
      <c r="BQ337" s="38"/>
      <c r="BR337" s="38"/>
      <c r="BS337" s="38"/>
      <c r="BT337" s="38"/>
      <c r="BU337" s="38"/>
      <c r="BV337" s="38"/>
      <c r="BW337" s="38"/>
      <c r="BX337" s="38"/>
      <c r="BY337" s="139">
        <f t="shared" si="61"/>
        <v>44592</v>
      </c>
      <c r="BZ337" s="152" t="s">
        <v>49</v>
      </c>
      <c r="CA337" s="38"/>
      <c r="CB337" s="38"/>
      <c r="CC337" s="39"/>
      <c r="CD337" s="40"/>
      <c r="CE337" s="40"/>
      <c r="CF337" s="38"/>
      <c r="CG337" s="38"/>
      <c r="CH337" s="38"/>
      <c r="CI337" s="38"/>
      <c r="CJ337" s="38"/>
      <c r="CK337" s="38"/>
      <c r="CL337" s="38"/>
      <c r="CM337" s="38"/>
      <c r="CN337" s="38"/>
      <c r="CO337" s="38"/>
      <c r="CP337" s="38"/>
      <c r="CQ337" s="38"/>
      <c r="CR337" s="38"/>
      <c r="CS337" s="38"/>
      <c r="CT337" s="38"/>
      <c r="CU337" s="140">
        <f t="shared" si="62"/>
        <v>44957</v>
      </c>
      <c r="CV337" s="117"/>
    </row>
    <row r="338" spans="41:100" x14ac:dyDescent="0.25">
      <c r="AO338" s="38"/>
      <c r="AP338" s="38"/>
      <c r="AQ338" s="38"/>
      <c r="AR338" s="38"/>
      <c r="AS338" s="38"/>
      <c r="AT338" s="38"/>
      <c r="AU338" s="38"/>
      <c r="AV338" s="38"/>
      <c r="AW338" s="38"/>
      <c r="AX338" s="38"/>
      <c r="AY338" s="38"/>
      <c r="AZ338" s="38"/>
      <c r="BA338" s="38"/>
      <c r="BB338" s="38"/>
      <c r="BC338" s="38"/>
      <c r="BD338" s="38"/>
      <c r="BE338" s="38"/>
      <c r="BF338" s="38"/>
      <c r="BG338" s="38"/>
      <c r="BH338" s="38"/>
      <c r="BI338" s="38"/>
      <c r="BJ338" s="38"/>
      <c r="BK338" s="38"/>
      <c r="BL338" s="38"/>
      <c r="BM338" s="38"/>
      <c r="BN338" s="38"/>
      <c r="BO338" s="38"/>
      <c r="BP338" s="38"/>
      <c r="BQ338" s="38"/>
      <c r="BR338" s="38"/>
      <c r="BS338" s="38"/>
      <c r="BT338" s="38"/>
      <c r="BU338" s="38"/>
      <c r="BV338" s="38"/>
      <c r="BW338" s="38"/>
      <c r="BX338" s="38"/>
      <c r="BY338" s="139">
        <f t="shared" si="61"/>
        <v>44593</v>
      </c>
      <c r="BZ338" s="153" t="s">
        <v>50</v>
      </c>
      <c r="CA338" s="38"/>
      <c r="CB338" s="38"/>
      <c r="CC338" s="39"/>
      <c r="CD338" s="40"/>
      <c r="CE338" s="40"/>
      <c r="CF338" s="38"/>
      <c r="CG338" s="38"/>
      <c r="CH338" s="38"/>
      <c r="CI338" s="38"/>
      <c r="CJ338" s="38"/>
      <c r="CK338" s="38"/>
      <c r="CL338" s="38"/>
      <c r="CM338" s="38"/>
      <c r="CN338" s="38"/>
      <c r="CO338" s="38"/>
      <c r="CP338" s="38"/>
      <c r="CQ338" s="38"/>
      <c r="CR338" s="38"/>
      <c r="CS338" s="38"/>
      <c r="CT338" s="38"/>
      <c r="CU338" s="140">
        <f t="shared" si="62"/>
        <v>44958</v>
      </c>
      <c r="CV338" s="117"/>
    </row>
    <row r="339" spans="41:100" x14ac:dyDescent="0.25">
      <c r="AO339" s="38"/>
      <c r="AP339" s="38"/>
      <c r="AQ339" s="38"/>
      <c r="AR339" s="38"/>
      <c r="AS339" s="38"/>
      <c r="AT339" s="38"/>
      <c r="AU339" s="38"/>
      <c r="AV339" s="38"/>
      <c r="AW339" s="38"/>
      <c r="AX339" s="38"/>
      <c r="AY339" s="38"/>
      <c r="AZ339" s="38"/>
      <c r="BA339" s="38"/>
      <c r="BB339" s="38"/>
      <c r="BC339" s="38"/>
      <c r="BD339" s="38"/>
      <c r="BE339" s="38"/>
      <c r="BF339" s="38"/>
      <c r="BG339" s="38"/>
      <c r="BH339" s="38"/>
      <c r="BI339" s="38"/>
      <c r="BJ339" s="38"/>
      <c r="BK339" s="38"/>
      <c r="BL339" s="38"/>
      <c r="BM339" s="38"/>
      <c r="BN339" s="38"/>
      <c r="BO339" s="38"/>
      <c r="BP339" s="38"/>
      <c r="BQ339" s="38"/>
      <c r="BR339" s="38"/>
      <c r="BS339" s="38"/>
      <c r="BT339" s="38"/>
      <c r="BU339" s="38"/>
      <c r="BV339" s="38"/>
      <c r="BW339" s="38"/>
      <c r="BX339" s="38"/>
      <c r="BY339" s="139">
        <f t="shared" si="61"/>
        <v>44594</v>
      </c>
      <c r="BZ339" s="153" t="s">
        <v>51</v>
      </c>
      <c r="CA339" s="38"/>
      <c r="CB339" s="38"/>
      <c r="CC339" s="39"/>
      <c r="CD339" s="40"/>
      <c r="CE339" s="40"/>
      <c r="CF339" s="38"/>
      <c r="CG339" s="38"/>
      <c r="CH339" s="38"/>
      <c r="CI339" s="38"/>
      <c r="CJ339" s="38"/>
      <c r="CK339" s="38"/>
      <c r="CL339" s="38"/>
      <c r="CM339" s="38"/>
      <c r="CN339" s="38"/>
      <c r="CO339" s="38"/>
      <c r="CP339" s="38"/>
      <c r="CQ339" s="38"/>
      <c r="CR339" s="38"/>
      <c r="CS339" s="38"/>
      <c r="CT339" s="38"/>
      <c r="CU339" s="140">
        <f t="shared" si="62"/>
        <v>44959</v>
      </c>
      <c r="CV339" s="117"/>
    </row>
    <row r="340" spans="41:100" x14ac:dyDescent="0.25">
      <c r="AO340" s="38"/>
      <c r="AP340" s="38"/>
      <c r="AQ340" s="38"/>
      <c r="AR340" s="38"/>
      <c r="AS340" s="38"/>
      <c r="AT340" s="38"/>
      <c r="AU340" s="38"/>
      <c r="AV340" s="38"/>
      <c r="AW340" s="38"/>
      <c r="AX340" s="38"/>
      <c r="AY340" s="38"/>
      <c r="AZ340" s="38"/>
      <c r="BA340" s="38"/>
      <c r="BB340" s="38"/>
      <c r="BC340" s="38"/>
      <c r="BD340" s="38"/>
      <c r="BE340" s="38"/>
      <c r="BF340" s="38"/>
      <c r="BG340" s="38"/>
      <c r="BH340" s="38"/>
      <c r="BI340" s="38"/>
      <c r="BJ340" s="38"/>
      <c r="BK340" s="38"/>
      <c r="BL340" s="38"/>
      <c r="BM340" s="38"/>
      <c r="BN340" s="38"/>
      <c r="BO340" s="38"/>
      <c r="BP340" s="38"/>
      <c r="BQ340" s="38"/>
      <c r="BR340" s="38"/>
      <c r="BS340" s="38"/>
      <c r="BT340" s="38"/>
      <c r="BU340" s="38"/>
      <c r="BV340" s="38"/>
      <c r="BW340" s="38"/>
      <c r="BX340" s="38"/>
      <c r="BY340" s="139">
        <f t="shared" si="61"/>
        <v>44595</v>
      </c>
      <c r="BZ340" s="153" t="s">
        <v>52</v>
      </c>
      <c r="CA340" s="38"/>
      <c r="CB340" s="38"/>
      <c r="CC340" s="39"/>
      <c r="CD340" s="40"/>
      <c r="CE340" s="40"/>
      <c r="CF340" s="38"/>
      <c r="CG340" s="38"/>
      <c r="CH340" s="38"/>
      <c r="CI340" s="38"/>
      <c r="CJ340" s="38"/>
      <c r="CK340" s="38"/>
      <c r="CL340" s="38"/>
      <c r="CM340" s="38"/>
      <c r="CN340" s="38"/>
      <c r="CO340" s="38"/>
      <c r="CP340" s="38"/>
      <c r="CQ340" s="38"/>
      <c r="CR340" s="38"/>
      <c r="CS340" s="38"/>
      <c r="CT340" s="38"/>
      <c r="CU340" s="140">
        <f t="shared" si="62"/>
        <v>44960</v>
      </c>
      <c r="CV340" s="117"/>
    </row>
    <row r="341" spans="41:100" x14ac:dyDescent="0.25">
      <c r="AO341" s="38"/>
      <c r="AP341" s="38"/>
      <c r="AQ341" s="38"/>
      <c r="AR341" s="38"/>
      <c r="AS341" s="38"/>
      <c r="AT341" s="38"/>
      <c r="AU341" s="38"/>
      <c r="AV341" s="38"/>
      <c r="AW341" s="38"/>
      <c r="AX341" s="38"/>
      <c r="AY341" s="38"/>
      <c r="AZ341" s="38"/>
      <c r="BA341" s="38"/>
      <c r="BB341" s="38"/>
      <c r="BC341" s="38"/>
      <c r="BD341" s="38"/>
      <c r="BE341" s="38"/>
      <c r="BF341" s="38"/>
      <c r="BG341" s="38"/>
      <c r="BH341" s="38"/>
      <c r="BI341" s="38"/>
      <c r="BJ341" s="38"/>
      <c r="BK341" s="38"/>
      <c r="BL341" s="38"/>
      <c r="BM341" s="38"/>
      <c r="BN341" s="38"/>
      <c r="BO341" s="38"/>
      <c r="BP341" s="38"/>
      <c r="BQ341" s="38"/>
      <c r="BR341" s="38"/>
      <c r="BS341" s="38"/>
      <c r="BT341" s="38"/>
      <c r="BU341" s="38"/>
      <c r="BV341" s="38"/>
      <c r="BW341" s="38"/>
      <c r="BX341" s="38"/>
      <c r="BY341" s="139">
        <f t="shared" si="61"/>
        <v>44596</v>
      </c>
      <c r="BZ341" s="153" t="s">
        <v>53</v>
      </c>
      <c r="CA341" s="38"/>
      <c r="CB341" s="38"/>
      <c r="CC341" s="39"/>
      <c r="CD341" s="40"/>
      <c r="CE341" s="40"/>
      <c r="CF341" s="38"/>
      <c r="CG341" s="38"/>
      <c r="CH341" s="38"/>
      <c r="CI341" s="38"/>
      <c r="CJ341" s="38"/>
      <c r="CK341" s="38"/>
      <c r="CL341" s="38"/>
      <c r="CM341" s="38"/>
      <c r="CN341" s="38"/>
      <c r="CO341" s="38"/>
      <c r="CP341" s="38"/>
      <c r="CQ341" s="38"/>
      <c r="CR341" s="38"/>
      <c r="CS341" s="38"/>
      <c r="CT341" s="38"/>
      <c r="CU341" s="140">
        <f t="shared" si="62"/>
        <v>44961</v>
      </c>
      <c r="CV341" s="117"/>
    </row>
    <row r="342" spans="41:100" x14ac:dyDescent="0.25">
      <c r="AO342" s="38"/>
      <c r="AP342" s="38"/>
      <c r="AQ342" s="38"/>
      <c r="AR342" s="38"/>
      <c r="AS342" s="38"/>
      <c r="AT342" s="38"/>
      <c r="AU342" s="38"/>
      <c r="AV342" s="38"/>
      <c r="AW342" s="38"/>
      <c r="AX342" s="38"/>
      <c r="AY342" s="38"/>
      <c r="AZ342" s="38"/>
      <c r="BA342" s="38"/>
      <c r="BB342" s="38"/>
      <c r="BC342" s="38"/>
      <c r="BD342" s="38"/>
      <c r="BE342" s="38"/>
      <c r="BF342" s="38"/>
      <c r="BG342" s="38"/>
      <c r="BH342" s="38"/>
      <c r="BI342" s="38"/>
      <c r="BJ342" s="38"/>
      <c r="BK342" s="38"/>
      <c r="BL342" s="38"/>
      <c r="BM342" s="38"/>
      <c r="BN342" s="38"/>
      <c r="BO342" s="38"/>
      <c r="BP342" s="38"/>
      <c r="BQ342" s="38"/>
      <c r="BR342" s="38"/>
      <c r="BS342" s="38"/>
      <c r="BT342" s="38"/>
      <c r="BU342" s="38"/>
      <c r="BV342" s="38"/>
      <c r="BW342" s="38"/>
      <c r="BX342" s="38"/>
      <c r="BY342" s="139">
        <f t="shared" si="61"/>
        <v>44597</v>
      </c>
      <c r="BZ342" s="153" t="s">
        <v>54</v>
      </c>
      <c r="CA342" s="38"/>
      <c r="CB342" s="38"/>
      <c r="CC342" s="39"/>
      <c r="CD342" s="40"/>
      <c r="CE342" s="40"/>
      <c r="CF342" s="38"/>
      <c r="CG342" s="38"/>
      <c r="CH342" s="38"/>
      <c r="CI342" s="38"/>
      <c r="CJ342" s="38"/>
      <c r="CK342" s="38"/>
      <c r="CL342" s="38"/>
      <c r="CM342" s="38"/>
      <c r="CN342" s="38"/>
      <c r="CO342" s="38"/>
      <c r="CP342" s="38"/>
      <c r="CQ342" s="38"/>
      <c r="CR342" s="38"/>
      <c r="CS342" s="38"/>
      <c r="CT342" s="38"/>
      <c r="CU342" s="140">
        <f t="shared" si="62"/>
        <v>44962</v>
      </c>
      <c r="CV342" s="117"/>
    </row>
    <row r="343" spans="41:100" x14ac:dyDescent="0.25">
      <c r="AO343" s="38"/>
      <c r="AP343" s="38"/>
      <c r="AQ343" s="38"/>
      <c r="AR343" s="38"/>
      <c r="AS343" s="38"/>
      <c r="AT343" s="38"/>
      <c r="AU343" s="38"/>
      <c r="AV343" s="38"/>
      <c r="AW343" s="38"/>
      <c r="AX343" s="38"/>
      <c r="AY343" s="38"/>
      <c r="AZ343" s="38"/>
      <c r="BA343" s="38"/>
      <c r="BB343" s="38"/>
      <c r="BC343" s="38"/>
      <c r="BD343" s="38"/>
      <c r="BE343" s="38"/>
      <c r="BF343" s="38"/>
      <c r="BG343" s="38"/>
      <c r="BH343" s="38"/>
      <c r="BI343" s="38"/>
      <c r="BJ343" s="38"/>
      <c r="BK343" s="38"/>
      <c r="BL343" s="38"/>
      <c r="BM343" s="38"/>
      <c r="BN343" s="38"/>
      <c r="BO343" s="38"/>
      <c r="BP343" s="38"/>
      <c r="BQ343" s="38"/>
      <c r="BR343" s="38"/>
      <c r="BS343" s="38"/>
      <c r="BT343" s="38"/>
      <c r="BU343" s="38"/>
      <c r="BV343" s="38"/>
      <c r="BW343" s="38"/>
      <c r="BX343" s="38"/>
      <c r="BY343" s="139">
        <f t="shared" si="61"/>
        <v>44598</v>
      </c>
      <c r="BZ343" s="153" t="s">
        <v>55</v>
      </c>
      <c r="CA343" s="38"/>
      <c r="CB343" s="38"/>
      <c r="CC343" s="39"/>
      <c r="CD343" s="40"/>
      <c r="CE343" s="40"/>
      <c r="CF343" s="38"/>
      <c r="CG343" s="38"/>
      <c r="CH343" s="38"/>
      <c r="CI343" s="38"/>
      <c r="CJ343" s="38"/>
      <c r="CK343" s="38"/>
      <c r="CL343" s="38"/>
      <c r="CM343" s="38"/>
      <c r="CN343" s="38"/>
      <c r="CO343" s="38"/>
      <c r="CP343" s="38"/>
      <c r="CQ343" s="38"/>
      <c r="CR343" s="38"/>
      <c r="CS343" s="38"/>
      <c r="CT343" s="38"/>
      <c r="CU343" s="140">
        <f t="shared" si="62"/>
        <v>44963</v>
      </c>
      <c r="CV343" s="117"/>
    </row>
    <row r="344" spans="41:100" x14ac:dyDescent="0.25">
      <c r="AO344" s="38"/>
      <c r="AP344" s="38"/>
      <c r="AQ344" s="38"/>
      <c r="AR344" s="38"/>
      <c r="AS344" s="38"/>
      <c r="AT344" s="38"/>
      <c r="AU344" s="38"/>
      <c r="AV344" s="38"/>
      <c r="AW344" s="38"/>
      <c r="AX344" s="38"/>
      <c r="AY344" s="38"/>
      <c r="AZ344" s="38"/>
      <c r="BA344" s="38"/>
      <c r="BB344" s="38"/>
      <c r="BC344" s="38"/>
      <c r="BD344" s="38"/>
      <c r="BE344" s="38"/>
      <c r="BF344" s="38"/>
      <c r="BG344" s="38"/>
      <c r="BH344" s="38"/>
      <c r="BI344" s="38"/>
      <c r="BJ344" s="38"/>
      <c r="BK344" s="38"/>
      <c r="BL344" s="38"/>
      <c r="BM344" s="38"/>
      <c r="BN344" s="38"/>
      <c r="BO344" s="38"/>
      <c r="BP344" s="38"/>
      <c r="BQ344" s="38"/>
      <c r="BR344" s="38"/>
      <c r="BS344" s="38"/>
      <c r="BT344" s="38"/>
      <c r="BU344" s="38"/>
      <c r="BV344" s="38"/>
      <c r="BW344" s="38"/>
      <c r="BX344" s="38"/>
      <c r="BY344" s="139">
        <f t="shared" si="61"/>
        <v>44599</v>
      </c>
      <c r="BZ344" s="153" t="s">
        <v>56</v>
      </c>
      <c r="CA344" s="38"/>
      <c r="CB344" s="38"/>
      <c r="CC344" s="39"/>
      <c r="CD344" s="40"/>
      <c r="CE344" s="40"/>
      <c r="CF344" s="38"/>
      <c r="CG344" s="38"/>
      <c r="CH344" s="38"/>
      <c r="CI344" s="38"/>
      <c r="CJ344" s="38"/>
      <c r="CK344" s="38"/>
      <c r="CL344" s="38"/>
      <c r="CM344" s="38"/>
      <c r="CN344" s="38"/>
      <c r="CO344" s="38"/>
      <c r="CP344" s="38"/>
      <c r="CQ344" s="38"/>
      <c r="CR344" s="38"/>
      <c r="CS344" s="38"/>
      <c r="CT344" s="38"/>
      <c r="CU344" s="140">
        <f t="shared" si="62"/>
        <v>44964</v>
      </c>
      <c r="CV344" s="117"/>
    </row>
    <row r="345" spans="41:100" x14ac:dyDescent="0.25">
      <c r="AO345" s="38"/>
      <c r="AP345" s="38"/>
      <c r="AQ345" s="38"/>
      <c r="AR345" s="38"/>
      <c r="AS345" s="38"/>
      <c r="AT345" s="38"/>
      <c r="AU345" s="38"/>
      <c r="AV345" s="38"/>
      <c r="AW345" s="38"/>
      <c r="AX345" s="38"/>
      <c r="AY345" s="38"/>
      <c r="AZ345" s="38"/>
      <c r="BA345" s="38"/>
      <c r="BB345" s="38"/>
      <c r="BC345" s="38"/>
      <c r="BD345" s="38"/>
      <c r="BE345" s="38"/>
      <c r="BF345" s="38"/>
      <c r="BG345" s="38"/>
      <c r="BH345" s="38"/>
      <c r="BI345" s="38"/>
      <c r="BJ345" s="38"/>
      <c r="BK345" s="38"/>
      <c r="BL345" s="38"/>
      <c r="BM345" s="38"/>
      <c r="BN345" s="38"/>
      <c r="BO345" s="38"/>
      <c r="BP345" s="38"/>
      <c r="BQ345" s="38"/>
      <c r="BR345" s="38"/>
      <c r="BS345" s="38"/>
      <c r="BT345" s="38"/>
      <c r="BU345" s="38"/>
      <c r="BV345" s="38"/>
      <c r="BW345" s="38"/>
      <c r="BX345" s="38"/>
      <c r="BY345" s="139">
        <f t="shared" si="61"/>
        <v>44600</v>
      </c>
      <c r="BZ345" s="153" t="s">
        <v>57</v>
      </c>
      <c r="CA345" s="38"/>
      <c r="CB345" s="38"/>
      <c r="CC345" s="39"/>
      <c r="CD345" s="40"/>
      <c r="CE345" s="40"/>
      <c r="CF345" s="38"/>
      <c r="CG345" s="38"/>
      <c r="CH345" s="38"/>
      <c r="CI345" s="38"/>
      <c r="CJ345" s="38"/>
      <c r="CK345" s="38"/>
      <c r="CL345" s="38"/>
      <c r="CM345" s="38"/>
      <c r="CN345" s="38"/>
      <c r="CO345" s="38"/>
      <c r="CP345" s="38"/>
      <c r="CQ345" s="38"/>
      <c r="CR345" s="38"/>
      <c r="CS345" s="38"/>
      <c r="CT345" s="38"/>
      <c r="CU345" s="140">
        <f t="shared" si="62"/>
        <v>44965</v>
      </c>
      <c r="CV345" s="117"/>
    </row>
    <row r="346" spans="41:100" x14ac:dyDescent="0.25">
      <c r="AO346" s="38"/>
      <c r="AP346" s="38"/>
      <c r="AQ346" s="38"/>
      <c r="AR346" s="38"/>
      <c r="AS346" s="38"/>
      <c r="AT346" s="38"/>
      <c r="AU346" s="38"/>
      <c r="AV346" s="38"/>
      <c r="AW346" s="38"/>
      <c r="AX346" s="38"/>
      <c r="AY346" s="38"/>
      <c r="AZ346" s="38"/>
      <c r="BA346" s="38"/>
      <c r="BB346" s="38"/>
      <c r="BC346" s="38"/>
      <c r="BD346" s="38"/>
      <c r="BE346" s="38"/>
      <c r="BF346" s="38"/>
      <c r="BG346" s="38"/>
      <c r="BH346" s="38"/>
      <c r="BI346" s="38"/>
      <c r="BJ346" s="38"/>
      <c r="BK346" s="38"/>
      <c r="BL346" s="38"/>
      <c r="BM346" s="38"/>
      <c r="BN346" s="38"/>
      <c r="BO346" s="38"/>
      <c r="BP346" s="38"/>
      <c r="BQ346" s="38"/>
      <c r="BR346" s="38"/>
      <c r="BS346" s="38"/>
      <c r="BT346" s="38"/>
      <c r="BU346" s="38"/>
      <c r="BV346" s="38"/>
      <c r="BW346" s="38"/>
      <c r="BX346" s="38"/>
      <c r="BY346" s="139">
        <f t="shared" si="61"/>
        <v>44601</v>
      </c>
      <c r="BZ346" s="153" t="s">
        <v>58</v>
      </c>
      <c r="CA346" s="38"/>
      <c r="CB346" s="38"/>
      <c r="CC346" s="39"/>
      <c r="CD346" s="40"/>
      <c r="CE346" s="40"/>
      <c r="CF346" s="38"/>
      <c r="CG346" s="38"/>
      <c r="CH346" s="38"/>
      <c r="CI346" s="38"/>
      <c r="CJ346" s="38"/>
      <c r="CK346" s="38"/>
      <c r="CL346" s="38"/>
      <c r="CM346" s="38"/>
      <c r="CN346" s="38"/>
      <c r="CO346" s="38"/>
      <c r="CP346" s="38"/>
      <c r="CQ346" s="38"/>
      <c r="CR346" s="38"/>
      <c r="CS346" s="38"/>
      <c r="CT346" s="38"/>
      <c r="CU346" s="140">
        <f t="shared" si="62"/>
        <v>44966</v>
      </c>
      <c r="CV346" s="117"/>
    </row>
    <row r="347" spans="41:100" x14ac:dyDescent="0.25">
      <c r="AO347" s="38"/>
      <c r="AP347" s="38"/>
      <c r="AQ347" s="38"/>
      <c r="AR347" s="38"/>
      <c r="AS347" s="38"/>
      <c r="AT347" s="38"/>
      <c r="AU347" s="38"/>
      <c r="AV347" s="38"/>
      <c r="AW347" s="38"/>
      <c r="AX347" s="38"/>
      <c r="AY347" s="38"/>
      <c r="AZ347" s="38"/>
      <c r="BA347" s="38"/>
      <c r="BB347" s="38"/>
      <c r="BC347" s="38"/>
      <c r="BD347" s="38"/>
      <c r="BE347" s="38"/>
      <c r="BF347" s="38"/>
      <c r="BG347" s="38"/>
      <c r="BH347" s="38"/>
      <c r="BI347" s="38"/>
      <c r="BJ347" s="38"/>
      <c r="BK347" s="38"/>
      <c r="BL347" s="38"/>
      <c r="BM347" s="38"/>
      <c r="BN347" s="38"/>
      <c r="BO347" s="38"/>
      <c r="BP347" s="38"/>
      <c r="BQ347" s="38"/>
      <c r="BR347" s="38"/>
      <c r="BS347" s="38"/>
      <c r="BT347" s="38"/>
      <c r="BU347" s="38"/>
      <c r="BV347" s="38"/>
      <c r="BW347" s="38"/>
      <c r="BX347" s="38"/>
      <c r="BY347" s="139">
        <f t="shared" si="61"/>
        <v>44602</v>
      </c>
      <c r="BZ347" s="153" t="s">
        <v>59</v>
      </c>
      <c r="CA347" s="38"/>
      <c r="CB347" s="38"/>
      <c r="CC347" s="39"/>
      <c r="CD347" s="40"/>
      <c r="CE347" s="40"/>
      <c r="CF347" s="38"/>
      <c r="CG347" s="38"/>
      <c r="CH347" s="38"/>
      <c r="CI347" s="38"/>
      <c r="CJ347" s="38"/>
      <c r="CK347" s="38"/>
      <c r="CL347" s="38"/>
      <c r="CM347" s="38"/>
      <c r="CN347" s="38"/>
      <c r="CO347" s="38"/>
      <c r="CP347" s="38"/>
      <c r="CQ347" s="38"/>
      <c r="CR347" s="38"/>
      <c r="CS347" s="38"/>
      <c r="CT347" s="38"/>
      <c r="CU347" s="140">
        <f t="shared" si="62"/>
        <v>44967</v>
      </c>
      <c r="CV347" s="117"/>
    </row>
    <row r="348" spans="41:100" x14ac:dyDescent="0.25">
      <c r="AO348" s="38"/>
      <c r="AP348" s="38"/>
      <c r="AQ348" s="38"/>
      <c r="AR348" s="38"/>
      <c r="AS348" s="38"/>
      <c r="AT348" s="38"/>
      <c r="AU348" s="38"/>
      <c r="AV348" s="38"/>
      <c r="AW348" s="38"/>
      <c r="AX348" s="38"/>
      <c r="AY348" s="38"/>
      <c r="AZ348" s="38"/>
      <c r="BA348" s="38"/>
      <c r="BB348" s="38"/>
      <c r="BC348" s="38"/>
      <c r="BD348" s="38"/>
      <c r="BE348" s="38"/>
      <c r="BF348" s="38"/>
      <c r="BG348" s="38"/>
      <c r="BH348" s="38"/>
      <c r="BI348" s="38"/>
      <c r="BJ348" s="38"/>
      <c r="BK348" s="38"/>
      <c r="BL348" s="38"/>
      <c r="BM348" s="38"/>
      <c r="BN348" s="38"/>
      <c r="BO348" s="38"/>
      <c r="BP348" s="38"/>
      <c r="BQ348" s="38"/>
      <c r="BR348" s="38"/>
      <c r="BS348" s="38"/>
      <c r="BT348" s="38"/>
      <c r="BU348" s="38"/>
      <c r="BV348" s="38"/>
      <c r="BW348" s="38"/>
      <c r="BX348" s="38"/>
      <c r="BY348" s="139">
        <f t="shared" si="61"/>
        <v>44603</v>
      </c>
      <c r="BZ348" s="153" t="s">
        <v>60</v>
      </c>
      <c r="CA348" s="38"/>
      <c r="CB348" s="38"/>
      <c r="CC348" s="39"/>
      <c r="CD348" s="40"/>
      <c r="CE348" s="40"/>
      <c r="CF348" s="38"/>
      <c r="CG348" s="38"/>
      <c r="CH348" s="38"/>
      <c r="CI348" s="38"/>
      <c r="CJ348" s="38"/>
      <c r="CK348" s="38"/>
      <c r="CL348" s="38"/>
      <c r="CM348" s="38"/>
      <c r="CN348" s="38"/>
      <c r="CO348" s="38"/>
      <c r="CP348" s="38"/>
      <c r="CQ348" s="38"/>
      <c r="CR348" s="38"/>
      <c r="CS348" s="38"/>
      <c r="CT348" s="38"/>
      <c r="CU348" s="140">
        <f t="shared" si="62"/>
        <v>44968</v>
      </c>
      <c r="CV348" s="117"/>
    </row>
    <row r="349" spans="41:100" x14ac:dyDescent="0.25">
      <c r="AO349" s="38"/>
      <c r="AP349" s="38"/>
      <c r="AQ349" s="38"/>
      <c r="AR349" s="38"/>
      <c r="AS349" s="38"/>
      <c r="AT349" s="38"/>
      <c r="AU349" s="38"/>
      <c r="AV349" s="38"/>
      <c r="AW349" s="38"/>
      <c r="AX349" s="38"/>
      <c r="AY349" s="38"/>
      <c r="AZ349" s="38"/>
      <c r="BA349" s="38"/>
      <c r="BB349" s="38"/>
      <c r="BC349" s="38"/>
      <c r="BD349" s="38"/>
      <c r="BE349" s="38"/>
      <c r="BF349" s="38"/>
      <c r="BG349" s="38"/>
      <c r="BH349" s="38"/>
      <c r="BI349" s="38"/>
      <c r="BJ349" s="38"/>
      <c r="BK349" s="38"/>
      <c r="BL349" s="38"/>
      <c r="BM349" s="38"/>
      <c r="BN349" s="38"/>
      <c r="BO349" s="38"/>
      <c r="BP349" s="38"/>
      <c r="BQ349" s="38"/>
      <c r="BR349" s="38"/>
      <c r="BS349" s="38"/>
      <c r="BT349" s="38"/>
      <c r="BU349" s="38"/>
      <c r="BV349" s="38"/>
      <c r="BW349" s="38"/>
      <c r="BX349" s="38"/>
      <c r="BY349" s="139">
        <f t="shared" si="61"/>
        <v>44604</v>
      </c>
      <c r="BZ349" s="153" t="s">
        <v>61</v>
      </c>
      <c r="CA349" s="38"/>
      <c r="CB349" s="38"/>
      <c r="CC349" s="39"/>
      <c r="CD349" s="40"/>
      <c r="CE349" s="40"/>
      <c r="CF349" s="38"/>
      <c r="CG349" s="38"/>
      <c r="CH349" s="38"/>
      <c r="CI349" s="38"/>
      <c r="CJ349" s="38"/>
      <c r="CK349" s="38"/>
      <c r="CL349" s="38"/>
      <c r="CM349" s="38"/>
      <c r="CN349" s="38"/>
      <c r="CO349" s="38"/>
      <c r="CP349" s="38"/>
      <c r="CQ349" s="38"/>
      <c r="CR349" s="38"/>
      <c r="CS349" s="38"/>
      <c r="CT349" s="38"/>
      <c r="CU349" s="140">
        <f t="shared" si="62"/>
        <v>44969</v>
      </c>
      <c r="CV349" s="117"/>
    </row>
    <row r="350" spans="41:100" x14ac:dyDescent="0.25">
      <c r="AO350" s="38"/>
      <c r="AP350" s="38"/>
      <c r="AQ350" s="38"/>
      <c r="AR350" s="38"/>
      <c r="AS350" s="38"/>
      <c r="AT350" s="38"/>
      <c r="AU350" s="38"/>
      <c r="AV350" s="38"/>
      <c r="AW350" s="38"/>
      <c r="AX350" s="38"/>
      <c r="AY350" s="38"/>
      <c r="AZ350" s="38"/>
      <c r="BA350" s="38"/>
      <c r="BB350" s="38"/>
      <c r="BC350" s="38"/>
      <c r="BD350" s="38"/>
      <c r="BE350" s="38"/>
      <c r="BF350" s="38"/>
      <c r="BG350" s="38"/>
      <c r="BH350" s="38"/>
      <c r="BI350" s="38"/>
      <c r="BJ350" s="38"/>
      <c r="BK350" s="38"/>
      <c r="BL350" s="38"/>
      <c r="BM350" s="38"/>
      <c r="BN350" s="38"/>
      <c r="BO350" s="38"/>
      <c r="BP350" s="38"/>
      <c r="BQ350" s="38"/>
      <c r="BR350" s="38"/>
      <c r="BS350" s="38"/>
      <c r="BT350" s="38"/>
      <c r="BU350" s="38"/>
      <c r="BV350" s="38"/>
      <c r="BW350" s="38"/>
      <c r="BX350" s="38"/>
      <c r="BY350" s="139">
        <f t="shared" si="61"/>
        <v>44605</v>
      </c>
      <c r="BZ350" s="153" t="s">
        <v>62</v>
      </c>
      <c r="CA350" s="38"/>
      <c r="CB350" s="38"/>
      <c r="CC350" s="39"/>
      <c r="CD350" s="40"/>
      <c r="CE350" s="40"/>
      <c r="CF350" s="38"/>
      <c r="CG350" s="38"/>
      <c r="CH350" s="38"/>
      <c r="CI350" s="38"/>
      <c r="CJ350" s="38"/>
      <c r="CK350" s="38"/>
      <c r="CL350" s="38"/>
      <c r="CM350" s="38"/>
      <c r="CN350" s="38"/>
      <c r="CO350" s="38"/>
      <c r="CP350" s="38"/>
      <c r="CQ350" s="38"/>
      <c r="CR350" s="38"/>
      <c r="CS350" s="38"/>
      <c r="CT350" s="38"/>
      <c r="CU350" s="140">
        <f t="shared" si="62"/>
        <v>44970</v>
      </c>
      <c r="CV350" s="117"/>
    </row>
    <row r="351" spans="41:100" x14ac:dyDescent="0.25">
      <c r="AO351" s="38"/>
      <c r="AP351" s="38"/>
      <c r="AQ351" s="38"/>
      <c r="AR351" s="38"/>
      <c r="AS351" s="38"/>
      <c r="AT351" s="38"/>
      <c r="AU351" s="38"/>
      <c r="AV351" s="38"/>
      <c r="AW351" s="38"/>
      <c r="AX351" s="38"/>
      <c r="AY351" s="38"/>
      <c r="AZ351" s="38"/>
      <c r="BA351" s="38"/>
      <c r="BB351" s="38"/>
      <c r="BC351" s="38"/>
      <c r="BD351" s="38"/>
      <c r="BE351" s="38"/>
      <c r="BF351" s="38"/>
      <c r="BG351" s="38"/>
      <c r="BH351" s="38"/>
      <c r="BI351" s="38"/>
      <c r="BJ351" s="38"/>
      <c r="BK351" s="38"/>
      <c r="BL351" s="38"/>
      <c r="BM351" s="38"/>
      <c r="BN351" s="38"/>
      <c r="BO351" s="38"/>
      <c r="BP351" s="38"/>
      <c r="BQ351" s="38"/>
      <c r="BR351" s="38"/>
      <c r="BS351" s="38"/>
      <c r="BT351" s="38"/>
      <c r="BU351" s="38"/>
      <c r="BV351" s="38"/>
      <c r="BW351" s="38"/>
      <c r="BX351" s="38"/>
      <c r="BY351" s="139">
        <f t="shared" si="61"/>
        <v>44606</v>
      </c>
      <c r="BZ351" s="153" t="s">
        <v>63</v>
      </c>
      <c r="CA351" s="38"/>
      <c r="CB351" s="38"/>
      <c r="CC351" s="39"/>
      <c r="CD351" s="40"/>
      <c r="CE351" s="40"/>
      <c r="CF351" s="38"/>
      <c r="CG351" s="38"/>
      <c r="CH351" s="38"/>
      <c r="CI351" s="38"/>
      <c r="CJ351" s="38"/>
      <c r="CK351" s="38"/>
      <c r="CL351" s="38"/>
      <c r="CM351" s="38"/>
      <c r="CN351" s="38"/>
      <c r="CO351" s="38"/>
      <c r="CP351" s="38"/>
      <c r="CQ351" s="38"/>
      <c r="CR351" s="38"/>
      <c r="CS351" s="38"/>
      <c r="CT351" s="38"/>
      <c r="CU351" s="140">
        <f t="shared" si="62"/>
        <v>44971</v>
      </c>
      <c r="CV351" s="117"/>
    </row>
    <row r="352" spans="41:100" x14ac:dyDescent="0.25">
      <c r="AO352" s="38"/>
      <c r="AP352" s="38"/>
      <c r="AQ352" s="38"/>
      <c r="AR352" s="38"/>
      <c r="AS352" s="38"/>
      <c r="AT352" s="38"/>
      <c r="AU352" s="38"/>
      <c r="AV352" s="38"/>
      <c r="AW352" s="38"/>
      <c r="AX352" s="38"/>
      <c r="AY352" s="38"/>
      <c r="AZ352" s="38"/>
      <c r="BA352" s="38"/>
      <c r="BB352" s="38"/>
      <c r="BC352" s="38"/>
      <c r="BD352" s="38"/>
      <c r="BE352" s="38"/>
      <c r="BF352" s="38"/>
      <c r="BG352" s="38"/>
      <c r="BH352" s="38"/>
      <c r="BI352" s="38"/>
      <c r="BJ352" s="38"/>
      <c r="BK352" s="38"/>
      <c r="BL352" s="38"/>
      <c r="BM352" s="38"/>
      <c r="BN352" s="38"/>
      <c r="BO352" s="38"/>
      <c r="BP352" s="38"/>
      <c r="BQ352" s="38"/>
      <c r="BR352" s="38"/>
      <c r="BS352" s="38"/>
      <c r="BT352" s="38"/>
      <c r="BU352" s="38"/>
      <c r="BV352" s="38"/>
      <c r="BW352" s="38"/>
      <c r="BX352" s="38"/>
      <c r="BY352" s="139">
        <f t="shared" si="61"/>
        <v>44607</v>
      </c>
      <c r="BZ352" s="153" t="s">
        <v>64</v>
      </c>
      <c r="CA352" s="38"/>
      <c r="CB352" s="38"/>
      <c r="CC352" s="39"/>
      <c r="CD352" s="40"/>
      <c r="CE352" s="40"/>
      <c r="CF352" s="38"/>
      <c r="CG352" s="38"/>
      <c r="CH352" s="38"/>
      <c r="CI352" s="38"/>
      <c r="CJ352" s="38"/>
      <c r="CK352" s="38"/>
      <c r="CL352" s="38"/>
      <c r="CM352" s="38"/>
      <c r="CN352" s="38"/>
      <c r="CO352" s="38"/>
      <c r="CP352" s="38"/>
      <c r="CQ352" s="38"/>
      <c r="CR352" s="38"/>
      <c r="CS352" s="38"/>
      <c r="CT352" s="38"/>
      <c r="CU352" s="140">
        <f t="shared" si="62"/>
        <v>44972</v>
      </c>
      <c r="CV352" s="117"/>
    </row>
    <row r="353" spans="41:100" x14ac:dyDescent="0.25">
      <c r="AO353" s="38"/>
      <c r="AP353" s="38"/>
      <c r="AQ353" s="38"/>
      <c r="AR353" s="38"/>
      <c r="AS353" s="38"/>
      <c r="AT353" s="38"/>
      <c r="AU353" s="38"/>
      <c r="AV353" s="38"/>
      <c r="AW353" s="38"/>
      <c r="AX353" s="38"/>
      <c r="AY353" s="38"/>
      <c r="AZ353" s="38"/>
      <c r="BA353" s="38"/>
      <c r="BB353" s="38"/>
      <c r="BC353" s="38"/>
      <c r="BD353" s="38"/>
      <c r="BE353" s="38"/>
      <c r="BF353" s="38"/>
      <c r="BG353" s="38"/>
      <c r="BH353" s="38"/>
      <c r="BI353" s="38"/>
      <c r="BJ353" s="38"/>
      <c r="BK353" s="38"/>
      <c r="BL353" s="38"/>
      <c r="BM353" s="38"/>
      <c r="BN353" s="38"/>
      <c r="BO353" s="38"/>
      <c r="BP353" s="38"/>
      <c r="BQ353" s="38"/>
      <c r="BR353" s="38"/>
      <c r="BS353" s="38"/>
      <c r="BT353" s="38"/>
      <c r="BU353" s="38"/>
      <c r="BV353" s="38"/>
      <c r="BW353" s="38"/>
      <c r="BX353" s="38"/>
      <c r="BY353" s="139">
        <f t="shared" si="61"/>
        <v>44608</v>
      </c>
      <c r="BZ353" s="153" t="s">
        <v>65</v>
      </c>
      <c r="CA353" s="38"/>
      <c r="CB353" s="38"/>
      <c r="CC353" s="39"/>
      <c r="CD353" s="40"/>
      <c r="CE353" s="40"/>
      <c r="CF353" s="38"/>
      <c r="CG353" s="38"/>
      <c r="CH353" s="38"/>
      <c r="CI353" s="38"/>
      <c r="CJ353" s="38"/>
      <c r="CK353" s="38"/>
      <c r="CL353" s="38"/>
      <c r="CM353" s="38"/>
      <c r="CN353" s="38"/>
      <c r="CO353" s="38"/>
      <c r="CP353" s="38"/>
      <c r="CQ353" s="38"/>
      <c r="CR353" s="38"/>
      <c r="CS353" s="38"/>
      <c r="CT353" s="38"/>
      <c r="CU353" s="140">
        <f t="shared" si="62"/>
        <v>44973</v>
      </c>
      <c r="CV353" s="117"/>
    </row>
    <row r="354" spans="41:100" x14ac:dyDescent="0.25">
      <c r="AO354" s="38"/>
      <c r="AP354" s="38"/>
      <c r="AQ354" s="38"/>
      <c r="AR354" s="38"/>
      <c r="AS354" s="38"/>
      <c r="AT354" s="38"/>
      <c r="AU354" s="38"/>
      <c r="AV354" s="38"/>
      <c r="AW354" s="38"/>
      <c r="AX354" s="38"/>
      <c r="AY354" s="38"/>
      <c r="AZ354" s="38"/>
      <c r="BA354" s="38"/>
      <c r="BB354" s="38"/>
      <c r="BC354" s="38"/>
      <c r="BD354" s="38"/>
      <c r="BE354" s="38"/>
      <c r="BF354" s="38"/>
      <c r="BG354" s="38"/>
      <c r="BH354" s="38"/>
      <c r="BI354" s="38"/>
      <c r="BJ354" s="38"/>
      <c r="BK354" s="38"/>
      <c r="BL354" s="38"/>
      <c r="BM354" s="38"/>
      <c r="BN354" s="38"/>
      <c r="BO354" s="38"/>
      <c r="BP354" s="38"/>
      <c r="BQ354" s="38"/>
      <c r="BR354" s="38"/>
      <c r="BS354" s="38"/>
      <c r="BT354" s="38"/>
      <c r="BU354" s="38"/>
      <c r="BV354" s="38"/>
      <c r="BW354" s="38"/>
      <c r="BX354" s="38"/>
      <c r="BY354" s="139">
        <f t="shared" si="61"/>
        <v>44609</v>
      </c>
      <c r="BZ354" s="153" t="s">
        <v>66</v>
      </c>
      <c r="CA354" s="38"/>
      <c r="CB354" s="38"/>
      <c r="CC354" s="39"/>
      <c r="CD354" s="40"/>
      <c r="CE354" s="40"/>
      <c r="CF354" s="38"/>
      <c r="CG354" s="38"/>
      <c r="CH354" s="38"/>
      <c r="CI354" s="38"/>
      <c r="CJ354" s="38"/>
      <c r="CK354" s="38"/>
      <c r="CL354" s="38"/>
      <c r="CM354" s="38"/>
      <c r="CN354" s="38"/>
      <c r="CO354" s="38"/>
      <c r="CP354" s="38"/>
      <c r="CQ354" s="38"/>
      <c r="CR354" s="38"/>
      <c r="CS354" s="38"/>
      <c r="CT354" s="38"/>
      <c r="CU354" s="140">
        <f t="shared" si="62"/>
        <v>44974</v>
      </c>
      <c r="CV354" s="117"/>
    </row>
    <row r="355" spans="41:100" x14ac:dyDescent="0.25">
      <c r="AO355" s="38"/>
      <c r="AP355" s="38"/>
      <c r="AQ355" s="38"/>
      <c r="AR355" s="38"/>
      <c r="AS355" s="38"/>
      <c r="AT355" s="38"/>
      <c r="AU355" s="38"/>
      <c r="AV355" s="38"/>
      <c r="AW355" s="38"/>
      <c r="AX355" s="38"/>
      <c r="AY355" s="38"/>
      <c r="AZ355" s="38"/>
      <c r="BA355" s="38"/>
      <c r="BB355" s="38"/>
      <c r="BC355" s="38"/>
      <c r="BD355" s="38"/>
      <c r="BE355" s="38"/>
      <c r="BF355" s="38"/>
      <c r="BG355" s="38"/>
      <c r="BH355" s="38"/>
      <c r="BI355" s="38"/>
      <c r="BJ355" s="38"/>
      <c r="BK355" s="38"/>
      <c r="BL355" s="38"/>
      <c r="BM355" s="38"/>
      <c r="BN355" s="38"/>
      <c r="BO355" s="38"/>
      <c r="BP355" s="38"/>
      <c r="BQ355" s="38"/>
      <c r="BR355" s="38"/>
      <c r="BS355" s="38"/>
      <c r="BT355" s="38"/>
      <c r="BU355" s="38"/>
      <c r="BV355" s="38"/>
      <c r="BW355" s="38"/>
      <c r="BX355" s="38"/>
      <c r="BY355" s="139">
        <f t="shared" si="61"/>
        <v>44610</v>
      </c>
      <c r="BZ355" s="153" t="s">
        <v>67</v>
      </c>
      <c r="CA355" s="38"/>
      <c r="CB355" s="38"/>
      <c r="CC355" s="39"/>
      <c r="CD355" s="40"/>
      <c r="CE355" s="40"/>
      <c r="CF355" s="38"/>
      <c r="CG355" s="38"/>
      <c r="CH355" s="38"/>
      <c r="CI355" s="38"/>
      <c r="CJ355" s="38"/>
      <c r="CK355" s="38"/>
      <c r="CL355" s="38"/>
      <c r="CM355" s="38"/>
      <c r="CN355" s="38"/>
      <c r="CO355" s="38"/>
      <c r="CP355" s="38"/>
      <c r="CQ355" s="38"/>
      <c r="CR355" s="38"/>
      <c r="CS355" s="38"/>
      <c r="CT355" s="38"/>
      <c r="CU355" s="140">
        <f t="shared" si="62"/>
        <v>44975</v>
      </c>
      <c r="CV355" s="117"/>
    </row>
    <row r="356" spans="41:100" x14ac:dyDescent="0.25">
      <c r="AO356" s="38"/>
      <c r="AP356" s="38"/>
      <c r="AQ356" s="38"/>
      <c r="AR356" s="38"/>
      <c r="AS356" s="38"/>
      <c r="AT356" s="38"/>
      <c r="AU356" s="38"/>
      <c r="AV356" s="38"/>
      <c r="AW356" s="38"/>
      <c r="AX356" s="38"/>
      <c r="AY356" s="38"/>
      <c r="AZ356" s="38"/>
      <c r="BA356" s="38"/>
      <c r="BB356" s="38"/>
      <c r="BC356" s="38"/>
      <c r="BD356" s="38"/>
      <c r="BE356" s="38"/>
      <c r="BF356" s="38"/>
      <c r="BG356" s="38"/>
      <c r="BH356" s="38"/>
      <c r="BI356" s="38"/>
      <c r="BJ356" s="38"/>
      <c r="BK356" s="38"/>
      <c r="BL356" s="38"/>
      <c r="BM356" s="38"/>
      <c r="BN356" s="38"/>
      <c r="BO356" s="38"/>
      <c r="BP356" s="38"/>
      <c r="BQ356" s="38"/>
      <c r="BR356" s="38"/>
      <c r="BS356" s="38"/>
      <c r="BT356" s="38"/>
      <c r="BU356" s="38"/>
      <c r="BV356" s="38"/>
      <c r="BW356" s="38"/>
      <c r="BX356" s="38"/>
      <c r="BY356" s="139">
        <f t="shared" si="61"/>
        <v>44611</v>
      </c>
      <c r="BZ356" s="153" t="s">
        <v>68</v>
      </c>
      <c r="CA356" s="38"/>
      <c r="CB356" s="38"/>
      <c r="CC356" s="39"/>
      <c r="CD356" s="40"/>
      <c r="CE356" s="40"/>
      <c r="CF356" s="38"/>
      <c r="CG356" s="38"/>
      <c r="CH356" s="38"/>
      <c r="CI356" s="38"/>
      <c r="CJ356" s="38"/>
      <c r="CK356" s="38"/>
      <c r="CL356" s="38"/>
      <c r="CM356" s="38"/>
      <c r="CN356" s="38"/>
      <c r="CO356" s="38"/>
      <c r="CP356" s="38"/>
      <c r="CQ356" s="38"/>
      <c r="CR356" s="38"/>
      <c r="CS356" s="38"/>
      <c r="CT356" s="38"/>
      <c r="CU356" s="140">
        <f t="shared" si="62"/>
        <v>44976</v>
      </c>
      <c r="CV356" s="117"/>
    </row>
    <row r="357" spans="41:100" x14ac:dyDescent="0.25">
      <c r="AO357" s="38"/>
      <c r="AP357" s="38"/>
      <c r="AQ357" s="38"/>
      <c r="AR357" s="38"/>
      <c r="AS357" s="38"/>
      <c r="AT357" s="38"/>
      <c r="AU357" s="38"/>
      <c r="AV357" s="38"/>
      <c r="AW357" s="38"/>
      <c r="AX357" s="38"/>
      <c r="AY357" s="38"/>
      <c r="AZ357" s="38"/>
      <c r="BA357" s="38"/>
      <c r="BB357" s="38"/>
      <c r="BC357" s="38"/>
      <c r="BD357" s="38"/>
      <c r="BE357" s="38"/>
      <c r="BF357" s="38"/>
      <c r="BG357" s="38"/>
      <c r="BH357" s="38"/>
      <c r="BI357" s="38"/>
      <c r="BJ357" s="38"/>
      <c r="BK357" s="38"/>
      <c r="BL357" s="38"/>
      <c r="BM357" s="38"/>
      <c r="BN357" s="38"/>
      <c r="BO357" s="38"/>
      <c r="BP357" s="38"/>
      <c r="BQ357" s="38"/>
      <c r="BR357" s="38"/>
      <c r="BS357" s="38"/>
      <c r="BT357" s="38"/>
      <c r="BU357" s="38"/>
      <c r="BV357" s="38"/>
      <c r="BW357" s="38"/>
      <c r="BX357" s="38"/>
      <c r="BY357" s="139">
        <f t="shared" si="61"/>
        <v>44612</v>
      </c>
      <c r="BZ357" s="153" t="s">
        <v>69</v>
      </c>
      <c r="CA357" s="38"/>
      <c r="CB357" s="38"/>
      <c r="CC357" s="39"/>
      <c r="CD357" s="40"/>
      <c r="CE357" s="40"/>
      <c r="CF357" s="38"/>
      <c r="CG357" s="38"/>
      <c r="CH357" s="38"/>
      <c r="CI357" s="38"/>
      <c r="CJ357" s="38"/>
      <c r="CK357" s="38"/>
      <c r="CL357" s="38"/>
      <c r="CM357" s="38"/>
      <c r="CN357" s="38"/>
      <c r="CO357" s="38"/>
      <c r="CP357" s="38"/>
      <c r="CQ357" s="38"/>
      <c r="CR357" s="38"/>
      <c r="CS357" s="38"/>
      <c r="CT357" s="38"/>
      <c r="CU357" s="140">
        <f t="shared" si="62"/>
        <v>44977</v>
      </c>
      <c r="CV357" s="117"/>
    </row>
    <row r="358" spans="41:100" x14ac:dyDescent="0.25">
      <c r="AO358" s="38"/>
      <c r="AP358" s="38"/>
      <c r="AQ358" s="38"/>
      <c r="AR358" s="38"/>
      <c r="AS358" s="38"/>
      <c r="AT358" s="38"/>
      <c r="AU358" s="38"/>
      <c r="AV358" s="38"/>
      <c r="AW358" s="38"/>
      <c r="AX358" s="38"/>
      <c r="AY358" s="38"/>
      <c r="AZ358" s="38"/>
      <c r="BA358" s="38"/>
      <c r="BB358" s="38"/>
      <c r="BC358" s="38"/>
      <c r="BD358" s="38"/>
      <c r="BE358" s="38"/>
      <c r="BF358" s="38"/>
      <c r="BG358" s="38"/>
      <c r="BH358" s="38"/>
      <c r="BI358" s="38"/>
      <c r="BJ358" s="38"/>
      <c r="BK358" s="38"/>
      <c r="BL358" s="38"/>
      <c r="BM358" s="38"/>
      <c r="BN358" s="38"/>
      <c r="BO358" s="38"/>
      <c r="BP358" s="38"/>
      <c r="BQ358" s="38"/>
      <c r="BR358" s="38"/>
      <c r="BS358" s="38"/>
      <c r="BT358" s="38"/>
      <c r="BU358" s="38"/>
      <c r="BV358" s="38"/>
      <c r="BW358" s="38"/>
      <c r="BX358" s="38"/>
      <c r="BY358" s="139">
        <f t="shared" si="61"/>
        <v>44613</v>
      </c>
      <c r="BZ358" s="153" t="s">
        <v>70</v>
      </c>
      <c r="CA358" s="38"/>
      <c r="CB358" s="38"/>
      <c r="CC358" s="39"/>
      <c r="CD358" s="40"/>
      <c r="CE358" s="40"/>
      <c r="CF358" s="38"/>
      <c r="CG358" s="38"/>
      <c r="CH358" s="38"/>
      <c r="CI358" s="38"/>
      <c r="CJ358" s="38"/>
      <c r="CK358" s="38"/>
      <c r="CL358" s="38"/>
      <c r="CM358" s="38"/>
      <c r="CN358" s="38"/>
      <c r="CO358" s="38"/>
      <c r="CP358" s="38"/>
      <c r="CQ358" s="38"/>
      <c r="CR358" s="38"/>
      <c r="CS358" s="38"/>
      <c r="CT358" s="38"/>
      <c r="CU358" s="140">
        <f t="shared" si="62"/>
        <v>44978</v>
      </c>
      <c r="CV358" s="117"/>
    </row>
    <row r="359" spans="41:100" x14ac:dyDescent="0.25">
      <c r="AO359" s="38"/>
      <c r="AP359" s="38"/>
      <c r="AQ359" s="38"/>
      <c r="AR359" s="38"/>
      <c r="AS359" s="38"/>
      <c r="AT359" s="38"/>
      <c r="AU359" s="38"/>
      <c r="AV359" s="38"/>
      <c r="AW359" s="38"/>
      <c r="AX359" s="38"/>
      <c r="AY359" s="38"/>
      <c r="AZ359" s="38"/>
      <c r="BA359" s="38"/>
      <c r="BB359" s="38"/>
      <c r="BC359" s="38"/>
      <c r="BD359" s="38"/>
      <c r="BE359" s="38"/>
      <c r="BF359" s="38"/>
      <c r="BG359" s="38"/>
      <c r="BH359" s="38"/>
      <c r="BI359" s="38"/>
      <c r="BJ359" s="38"/>
      <c r="BK359" s="38"/>
      <c r="BL359" s="38"/>
      <c r="BM359" s="38"/>
      <c r="BN359" s="38"/>
      <c r="BO359" s="38"/>
      <c r="BP359" s="38"/>
      <c r="BQ359" s="38"/>
      <c r="BR359" s="38"/>
      <c r="BS359" s="38"/>
      <c r="BT359" s="38"/>
      <c r="BU359" s="38"/>
      <c r="BV359" s="38"/>
      <c r="BW359" s="38"/>
      <c r="BX359" s="38"/>
      <c r="BY359" s="139">
        <f t="shared" si="61"/>
        <v>44614</v>
      </c>
      <c r="BZ359" s="153" t="s">
        <v>71</v>
      </c>
      <c r="CA359" s="38"/>
      <c r="CB359" s="38"/>
      <c r="CC359" s="39"/>
      <c r="CD359" s="40"/>
      <c r="CE359" s="40"/>
      <c r="CF359" s="38"/>
      <c r="CG359" s="38"/>
      <c r="CH359" s="38"/>
      <c r="CI359" s="38"/>
      <c r="CJ359" s="38"/>
      <c r="CK359" s="38"/>
      <c r="CL359" s="38"/>
      <c r="CM359" s="38"/>
      <c r="CN359" s="38"/>
      <c r="CO359" s="38"/>
      <c r="CP359" s="38"/>
      <c r="CQ359" s="38"/>
      <c r="CR359" s="38"/>
      <c r="CS359" s="38"/>
      <c r="CT359" s="38"/>
      <c r="CU359" s="140">
        <f t="shared" si="62"/>
        <v>44979</v>
      </c>
      <c r="CV359" s="117"/>
    </row>
    <row r="360" spans="41:100" x14ac:dyDescent="0.25">
      <c r="AO360" s="38"/>
      <c r="AP360" s="38"/>
      <c r="AQ360" s="38"/>
      <c r="AR360" s="38"/>
      <c r="AS360" s="38"/>
      <c r="AT360" s="38"/>
      <c r="AU360" s="38"/>
      <c r="AV360" s="38"/>
      <c r="AW360" s="38"/>
      <c r="AX360" s="38"/>
      <c r="AY360" s="38"/>
      <c r="AZ360" s="38"/>
      <c r="BA360" s="38"/>
      <c r="BB360" s="38"/>
      <c r="BC360" s="38"/>
      <c r="BD360" s="38"/>
      <c r="BE360" s="38"/>
      <c r="BF360" s="38"/>
      <c r="BG360" s="38"/>
      <c r="BH360" s="38"/>
      <c r="BI360" s="38"/>
      <c r="BJ360" s="38"/>
      <c r="BK360" s="38"/>
      <c r="BL360" s="38"/>
      <c r="BM360" s="38"/>
      <c r="BN360" s="38"/>
      <c r="BO360" s="38"/>
      <c r="BP360" s="38"/>
      <c r="BQ360" s="38"/>
      <c r="BR360" s="38"/>
      <c r="BS360" s="38"/>
      <c r="BT360" s="38"/>
      <c r="BU360" s="38"/>
      <c r="BV360" s="38"/>
      <c r="BW360" s="38"/>
      <c r="BX360" s="38"/>
      <c r="BY360" s="139">
        <f t="shared" si="61"/>
        <v>44615</v>
      </c>
      <c r="BZ360" s="153" t="s">
        <v>72</v>
      </c>
      <c r="CA360" s="38"/>
      <c r="CB360" s="38"/>
      <c r="CC360" s="39"/>
      <c r="CD360" s="40"/>
      <c r="CE360" s="40"/>
      <c r="CF360" s="38"/>
      <c r="CG360" s="38"/>
      <c r="CH360" s="38"/>
      <c r="CI360" s="38"/>
      <c r="CJ360" s="38"/>
      <c r="CK360" s="38"/>
      <c r="CL360" s="38"/>
      <c r="CM360" s="38"/>
      <c r="CN360" s="38"/>
      <c r="CO360" s="38"/>
      <c r="CP360" s="38"/>
      <c r="CQ360" s="38"/>
      <c r="CR360" s="38"/>
      <c r="CS360" s="38"/>
      <c r="CT360" s="38"/>
      <c r="CU360" s="140">
        <f t="shared" si="62"/>
        <v>44980</v>
      </c>
      <c r="CV360" s="117"/>
    </row>
    <row r="361" spans="41:100" x14ac:dyDescent="0.25">
      <c r="AO361" s="38"/>
      <c r="AP361" s="38"/>
      <c r="AQ361" s="38"/>
      <c r="AR361" s="38"/>
      <c r="AS361" s="38"/>
      <c r="AT361" s="38"/>
      <c r="AU361" s="38"/>
      <c r="AV361" s="38"/>
      <c r="AW361" s="38"/>
      <c r="AX361" s="38"/>
      <c r="AY361" s="38"/>
      <c r="AZ361" s="38"/>
      <c r="BA361" s="38"/>
      <c r="BB361" s="38"/>
      <c r="BC361" s="38"/>
      <c r="BD361" s="38"/>
      <c r="BE361" s="38"/>
      <c r="BF361" s="38"/>
      <c r="BG361" s="38"/>
      <c r="BH361" s="38"/>
      <c r="BI361" s="38"/>
      <c r="BJ361" s="38"/>
      <c r="BK361" s="38"/>
      <c r="BL361" s="38"/>
      <c r="BM361" s="38"/>
      <c r="BN361" s="38"/>
      <c r="BO361" s="38"/>
      <c r="BP361" s="38"/>
      <c r="BQ361" s="38"/>
      <c r="BR361" s="38"/>
      <c r="BS361" s="38"/>
      <c r="BT361" s="38"/>
      <c r="BU361" s="38"/>
      <c r="BV361" s="38"/>
      <c r="BW361" s="38"/>
      <c r="BX361" s="38"/>
      <c r="BY361" s="139">
        <f t="shared" si="61"/>
        <v>44616</v>
      </c>
      <c r="BZ361" s="153" t="s">
        <v>73</v>
      </c>
      <c r="CA361" s="38"/>
      <c r="CB361" s="38"/>
      <c r="CC361" s="39"/>
      <c r="CD361" s="40"/>
      <c r="CE361" s="40"/>
      <c r="CF361" s="38"/>
      <c r="CG361" s="38"/>
      <c r="CH361" s="38"/>
      <c r="CI361" s="38"/>
      <c r="CJ361" s="38"/>
      <c r="CK361" s="38"/>
      <c r="CL361" s="38"/>
      <c r="CM361" s="38"/>
      <c r="CN361" s="38"/>
      <c r="CO361" s="38"/>
      <c r="CP361" s="38"/>
      <c r="CQ361" s="38"/>
      <c r="CR361" s="38"/>
      <c r="CS361" s="38"/>
      <c r="CT361" s="38"/>
      <c r="CU361" s="140">
        <f t="shared" si="62"/>
        <v>44981</v>
      </c>
      <c r="CV361" s="117"/>
    </row>
    <row r="362" spans="41:100" x14ac:dyDescent="0.25">
      <c r="AO362" s="38"/>
      <c r="AP362" s="38"/>
      <c r="AQ362" s="38"/>
      <c r="AR362" s="38"/>
      <c r="AS362" s="38"/>
      <c r="AT362" s="38"/>
      <c r="AU362" s="38"/>
      <c r="AV362" s="38"/>
      <c r="AW362" s="38"/>
      <c r="AX362" s="38"/>
      <c r="AY362" s="38"/>
      <c r="AZ362" s="38"/>
      <c r="BA362" s="38"/>
      <c r="BB362" s="38"/>
      <c r="BC362" s="38"/>
      <c r="BD362" s="38"/>
      <c r="BE362" s="38"/>
      <c r="BF362" s="38"/>
      <c r="BG362" s="38"/>
      <c r="BH362" s="38"/>
      <c r="BI362" s="38"/>
      <c r="BJ362" s="38"/>
      <c r="BK362" s="38"/>
      <c r="BL362" s="38"/>
      <c r="BM362" s="38"/>
      <c r="BN362" s="38"/>
      <c r="BO362" s="38"/>
      <c r="BP362" s="38"/>
      <c r="BQ362" s="38"/>
      <c r="BR362" s="38"/>
      <c r="BS362" s="38"/>
      <c r="BT362" s="38"/>
      <c r="BU362" s="38"/>
      <c r="BV362" s="38"/>
      <c r="BW362" s="38"/>
      <c r="BX362" s="38"/>
      <c r="BY362" s="139">
        <f t="shared" si="61"/>
        <v>44617</v>
      </c>
      <c r="BZ362" s="153" t="s">
        <v>74</v>
      </c>
      <c r="CA362" s="38"/>
      <c r="CB362" s="38"/>
      <c r="CC362" s="39"/>
      <c r="CD362" s="40"/>
      <c r="CE362" s="40"/>
      <c r="CF362" s="38"/>
      <c r="CG362" s="38"/>
      <c r="CH362" s="38"/>
      <c r="CI362" s="38"/>
      <c r="CJ362" s="38"/>
      <c r="CK362" s="38"/>
      <c r="CL362" s="38"/>
      <c r="CM362" s="38"/>
      <c r="CN362" s="38"/>
      <c r="CO362" s="38"/>
      <c r="CP362" s="38"/>
      <c r="CQ362" s="38"/>
      <c r="CR362" s="38"/>
      <c r="CS362" s="38"/>
      <c r="CT362" s="38"/>
      <c r="CU362" s="140">
        <f t="shared" si="62"/>
        <v>44982</v>
      </c>
      <c r="CV362" s="117"/>
    </row>
    <row r="363" spans="41:100" x14ac:dyDescent="0.25">
      <c r="AO363" s="38"/>
      <c r="AP363" s="38"/>
      <c r="AQ363" s="38"/>
      <c r="AR363" s="38"/>
      <c r="AS363" s="38"/>
      <c r="AT363" s="38"/>
      <c r="AU363" s="38"/>
      <c r="AV363" s="38"/>
      <c r="AW363" s="38"/>
      <c r="AX363" s="38"/>
      <c r="AY363" s="38"/>
      <c r="AZ363" s="38"/>
      <c r="BA363" s="38"/>
      <c r="BB363" s="38"/>
      <c r="BC363" s="38"/>
      <c r="BD363" s="38"/>
      <c r="BE363" s="38"/>
      <c r="BF363" s="38"/>
      <c r="BG363" s="38"/>
      <c r="BH363" s="38"/>
      <c r="BI363" s="38"/>
      <c r="BJ363" s="38"/>
      <c r="BK363" s="38"/>
      <c r="BL363" s="38"/>
      <c r="BM363" s="38"/>
      <c r="BN363" s="38"/>
      <c r="BO363" s="38"/>
      <c r="BP363" s="38"/>
      <c r="BQ363" s="38"/>
      <c r="BR363" s="38"/>
      <c r="BS363" s="38"/>
      <c r="BT363" s="38"/>
      <c r="BU363" s="38"/>
      <c r="BV363" s="38"/>
      <c r="BW363" s="38"/>
      <c r="BX363" s="38"/>
      <c r="BY363" s="139">
        <f t="shared" si="61"/>
        <v>44618</v>
      </c>
      <c r="BZ363" s="153" t="s">
        <v>75</v>
      </c>
      <c r="CA363" s="38"/>
      <c r="CB363" s="38"/>
      <c r="CC363" s="39"/>
      <c r="CD363" s="40"/>
      <c r="CE363" s="40"/>
      <c r="CF363" s="38"/>
      <c r="CG363" s="38"/>
      <c r="CH363" s="38"/>
      <c r="CI363" s="38"/>
      <c r="CJ363" s="38"/>
      <c r="CK363" s="38"/>
      <c r="CL363" s="38"/>
      <c r="CM363" s="38"/>
      <c r="CN363" s="38"/>
      <c r="CO363" s="38"/>
      <c r="CP363" s="38"/>
      <c r="CQ363" s="38"/>
      <c r="CR363" s="38"/>
      <c r="CS363" s="38"/>
      <c r="CT363" s="38"/>
      <c r="CU363" s="140">
        <f t="shared" si="62"/>
        <v>44983</v>
      </c>
      <c r="CV363" s="117"/>
    </row>
    <row r="364" spans="41:100" x14ac:dyDescent="0.25">
      <c r="AO364" s="38"/>
      <c r="AP364" s="38"/>
      <c r="AQ364" s="38"/>
      <c r="AR364" s="38"/>
      <c r="AS364" s="38"/>
      <c r="AT364" s="38"/>
      <c r="AU364" s="38"/>
      <c r="AV364" s="38"/>
      <c r="AW364" s="38"/>
      <c r="AX364" s="38"/>
      <c r="AY364" s="38"/>
      <c r="AZ364" s="38"/>
      <c r="BA364" s="38"/>
      <c r="BB364" s="38"/>
      <c r="BC364" s="38"/>
      <c r="BD364" s="38"/>
      <c r="BE364" s="38"/>
      <c r="BF364" s="38"/>
      <c r="BG364" s="38"/>
      <c r="BH364" s="38"/>
      <c r="BI364" s="38"/>
      <c r="BJ364" s="38"/>
      <c r="BK364" s="38"/>
      <c r="BL364" s="38"/>
      <c r="BM364" s="38"/>
      <c r="BN364" s="38"/>
      <c r="BO364" s="38"/>
      <c r="BP364" s="38"/>
      <c r="BQ364" s="38"/>
      <c r="BR364" s="38"/>
      <c r="BS364" s="38"/>
      <c r="BT364" s="38"/>
      <c r="BU364" s="38"/>
      <c r="BV364" s="38"/>
      <c r="BW364" s="38"/>
      <c r="BX364" s="38"/>
      <c r="BY364" s="139">
        <f t="shared" si="61"/>
        <v>44619</v>
      </c>
      <c r="BZ364" s="153" t="s">
        <v>76</v>
      </c>
      <c r="CA364" s="38"/>
      <c r="CB364" s="38"/>
      <c r="CC364" s="39"/>
      <c r="CD364" s="40"/>
      <c r="CE364" s="40"/>
      <c r="CF364" s="38"/>
      <c r="CG364" s="38"/>
      <c r="CH364" s="38"/>
      <c r="CI364" s="38"/>
      <c r="CJ364" s="38"/>
      <c r="CK364" s="38"/>
      <c r="CL364" s="38"/>
      <c r="CM364" s="38"/>
      <c r="CN364" s="38"/>
      <c r="CO364" s="38"/>
      <c r="CP364" s="38"/>
      <c r="CQ364" s="38"/>
      <c r="CR364" s="38"/>
      <c r="CS364" s="38"/>
      <c r="CT364" s="38"/>
      <c r="CU364" s="140">
        <f t="shared" si="62"/>
        <v>44984</v>
      </c>
      <c r="CV364" s="117"/>
    </row>
    <row r="365" spans="41:100" x14ac:dyDescent="0.25">
      <c r="AO365" s="38"/>
      <c r="AP365" s="38"/>
      <c r="AQ365" s="38"/>
      <c r="AR365" s="38"/>
      <c r="AS365" s="38"/>
      <c r="AT365" s="38"/>
      <c r="AU365" s="38"/>
      <c r="AV365" s="38"/>
      <c r="AW365" s="38"/>
      <c r="AX365" s="38"/>
      <c r="AY365" s="38"/>
      <c r="AZ365" s="38"/>
      <c r="BA365" s="38"/>
      <c r="BB365" s="38"/>
      <c r="BC365" s="38"/>
      <c r="BD365" s="38"/>
      <c r="BE365" s="38"/>
      <c r="BF365" s="38"/>
      <c r="BG365" s="38"/>
      <c r="BH365" s="38"/>
      <c r="BI365" s="38"/>
      <c r="BJ365" s="38"/>
      <c r="BK365" s="38"/>
      <c r="BL365" s="38"/>
      <c r="BM365" s="38"/>
      <c r="BN365" s="38"/>
      <c r="BO365" s="38"/>
      <c r="BP365" s="38"/>
      <c r="BQ365" s="38"/>
      <c r="BR365" s="38"/>
      <c r="BS365" s="38"/>
      <c r="BT365" s="38"/>
      <c r="BU365" s="38"/>
      <c r="BV365" s="38"/>
      <c r="BW365" s="38"/>
      <c r="BX365" s="38"/>
      <c r="BY365" s="139">
        <f t="shared" si="61"/>
        <v>44620</v>
      </c>
      <c r="BZ365" s="153" t="s">
        <v>77</v>
      </c>
      <c r="CA365" s="38"/>
      <c r="CB365" s="38"/>
      <c r="CC365" s="39"/>
      <c r="CD365" s="40"/>
      <c r="CE365" s="40"/>
      <c r="CF365" s="38"/>
      <c r="CG365" s="38"/>
      <c r="CH365" s="38"/>
      <c r="CI365" s="38"/>
      <c r="CJ365" s="38"/>
      <c r="CK365" s="38"/>
      <c r="CL365" s="38"/>
      <c r="CM365" s="38"/>
      <c r="CN365" s="38"/>
      <c r="CO365" s="38"/>
      <c r="CP365" s="38"/>
      <c r="CQ365" s="38"/>
      <c r="CR365" s="38"/>
      <c r="CS365" s="38"/>
      <c r="CT365" s="38"/>
      <c r="CU365" s="140">
        <f t="shared" si="62"/>
        <v>44985</v>
      </c>
      <c r="CV365" s="117"/>
    </row>
    <row r="366" spans="41:100" x14ac:dyDescent="0.25">
      <c r="AO366" s="38"/>
      <c r="AP366" s="38"/>
      <c r="AQ366" s="38"/>
      <c r="AR366" s="38"/>
      <c r="AS366" s="38"/>
      <c r="AT366" s="38"/>
      <c r="AU366" s="38"/>
      <c r="AV366" s="38"/>
      <c r="AW366" s="38"/>
      <c r="AX366" s="38"/>
      <c r="AY366" s="38"/>
      <c r="AZ366" s="38"/>
      <c r="BA366" s="38"/>
      <c r="BB366" s="38"/>
      <c r="BC366" s="38"/>
      <c r="BD366" s="38"/>
      <c r="BE366" s="38"/>
      <c r="BF366" s="38"/>
      <c r="BG366" s="38"/>
      <c r="BH366" s="38"/>
      <c r="BI366" s="38"/>
      <c r="BJ366" s="38"/>
      <c r="BK366" s="38"/>
      <c r="BL366" s="38"/>
      <c r="BM366" s="38"/>
      <c r="BN366" s="38"/>
      <c r="BO366" s="38"/>
      <c r="BP366" s="38"/>
      <c r="BQ366" s="38"/>
      <c r="BR366" s="38"/>
      <c r="BS366" s="38"/>
      <c r="BT366" s="38"/>
      <c r="BU366" s="38"/>
      <c r="BV366" s="38"/>
      <c r="BW366" s="38"/>
      <c r="BX366" s="38"/>
      <c r="BY366" s="139" t="s">
        <v>776</v>
      </c>
      <c r="BZ366" s="153" t="s">
        <v>741</v>
      </c>
      <c r="CA366" s="38"/>
      <c r="CB366" s="38"/>
      <c r="CC366" s="39"/>
      <c r="CD366" s="40"/>
      <c r="CE366" s="40"/>
      <c r="CF366" s="38"/>
      <c r="CG366" s="38"/>
      <c r="CH366" s="38"/>
      <c r="CI366" s="38"/>
      <c r="CJ366" s="38"/>
      <c r="CK366" s="38"/>
      <c r="CL366" s="38"/>
      <c r="CM366" s="38"/>
      <c r="CN366" s="38"/>
      <c r="CO366" s="38"/>
      <c r="CP366" s="38"/>
      <c r="CQ366" s="38"/>
      <c r="CR366" s="38"/>
      <c r="CS366" s="38"/>
      <c r="CT366" s="38"/>
      <c r="CU366" s="140">
        <f t="shared" si="62"/>
        <v>44986</v>
      </c>
      <c r="CV366" s="117"/>
    </row>
    <row r="367" spans="41:100" x14ac:dyDescent="0.25">
      <c r="AO367" s="38"/>
      <c r="AP367" s="38"/>
      <c r="AQ367" s="38"/>
      <c r="AR367" s="38"/>
      <c r="AS367" s="38"/>
      <c r="AT367" s="38"/>
      <c r="AU367" s="38"/>
      <c r="AV367" s="38"/>
      <c r="AW367" s="38"/>
      <c r="AX367" s="38"/>
      <c r="AY367" s="38"/>
      <c r="AZ367" s="38"/>
      <c r="BA367" s="38"/>
      <c r="BB367" s="38"/>
      <c r="BC367" s="38"/>
      <c r="BD367" s="38"/>
      <c r="BE367" s="38"/>
      <c r="BF367" s="38"/>
      <c r="BG367" s="38"/>
      <c r="BH367" s="38"/>
      <c r="BI367" s="38"/>
      <c r="BJ367" s="38"/>
      <c r="BK367" s="38"/>
      <c r="BL367" s="38"/>
      <c r="BM367" s="38"/>
      <c r="BN367" s="38"/>
      <c r="BO367" s="38"/>
      <c r="BP367" s="38"/>
      <c r="BQ367" s="38"/>
      <c r="BR367" s="38"/>
      <c r="BS367" s="38"/>
      <c r="BT367" s="38"/>
      <c r="BU367" s="38"/>
      <c r="BV367" s="38"/>
      <c r="BW367" s="38"/>
      <c r="BX367" s="38"/>
      <c r="BY367" s="139"/>
      <c r="BZ367" s="56"/>
      <c r="CA367" s="38"/>
      <c r="CB367" s="38"/>
      <c r="CC367" s="39"/>
      <c r="CD367" s="40"/>
      <c r="CE367" s="40"/>
      <c r="CF367" s="38"/>
      <c r="CG367" s="38"/>
      <c r="CH367" s="38"/>
      <c r="CI367" s="38"/>
      <c r="CJ367" s="38"/>
      <c r="CK367" s="38"/>
      <c r="CL367" s="38"/>
      <c r="CM367" s="38"/>
      <c r="CN367" s="38"/>
      <c r="CO367" s="38"/>
      <c r="CP367" s="38"/>
      <c r="CQ367" s="38"/>
      <c r="CR367" s="38"/>
      <c r="CS367" s="38"/>
      <c r="CT367" s="38"/>
      <c r="CU367" s="140">
        <f t="shared" si="62"/>
        <v>44987</v>
      </c>
      <c r="CV367" s="117"/>
    </row>
    <row r="368" spans="41:100" x14ac:dyDescent="0.25">
      <c r="AO368" s="38"/>
      <c r="AP368" s="38"/>
      <c r="AQ368" s="38"/>
      <c r="AR368" s="38"/>
      <c r="AS368" s="38"/>
      <c r="AT368" s="38"/>
      <c r="AU368" s="38"/>
      <c r="AV368" s="38"/>
      <c r="AW368" s="38"/>
      <c r="AX368" s="38"/>
      <c r="AY368" s="38"/>
      <c r="AZ368" s="38"/>
      <c r="BA368" s="38"/>
      <c r="BB368" s="38"/>
      <c r="BC368" s="38"/>
      <c r="BD368" s="38"/>
      <c r="BE368" s="38"/>
      <c r="BF368" s="38"/>
      <c r="BG368" s="38"/>
      <c r="BH368" s="38"/>
      <c r="BI368" s="38"/>
      <c r="BJ368" s="38"/>
      <c r="BK368" s="38"/>
      <c r="BL368" s="38"/>
      <c r="BM368" s="38"/>
      <c r="BN368" s="38"/>
      <c r="BO368" s="38"/>
      <c r="BP368" s="38"/>
      <c r="BQ368" s="38"/>
      <c r="BR368" s="38"/>
      <c r="BS368" s="38"/>
      <c r="BT368" s="38"/>
      <c r="BU368" s="38"/>
      <c r="BV368" s="38"/>
      <c r="BW368" s="38"/>
      <c r="BX368" s="38"/>
      <c r="BY368" s="139"/>
      <c r="BZ368" s="56"/>
      <c r="CA368" s="38"/>
      <c r="CB368" s="38"/>
      <c r="CC368" s="39"/>
      <c r="CD368" s="40"/>
      <c r="CE368" s="40"/>
      <c r="CF368" s="38"/>
      <c r="CG368" s="38"/>
      <c r="CH368" s="38"/>
      <c r="CI368" s="38"/>
      <c r="CJ368" s="38"/>
      <c r="CK368" s="38"/>
      <c r="CL368" s="38"/>
      <c r="CM368" s="38"/>
      <c r="CN368" s="38"/>
      <c r="CO368" s="38"/>
      <c r="CP368" s="38"/>
      <c r="CQ368" s="38"/>
      <c r="CR368" s="38"/>
      <c r="CS368" s="38"/>
      <c r="CT368" s="38"/>
      <c r="CU368" s="140">
        <f t="shared" si="62"/>
        <v>44988</v>
      </c>
      <c r="CV368" s="117"/>
    </row>
    <row r="369" spans="41:100" x14ac:dyDescent="0.25">
      <c r="AO369" s="38"/>
      <c r="AP369" s="38"/>
      <c r="AQ369" s="38"/>
      <c r="AR369" s="38"/>
      <c r="AS369" s="38"/>
      <c r="AT369" s="38"/>
      <c r="AU369" s="38"/>
      <c r="AV369" s="38"/>
      <c r="AW369" s="38"/>
      <c r="AX369" s="38"/>
      <c r="AY369" s="38"/>
      <c r="AZ369" s="38"/>
      <c r="BA369" s="38"/>
      <c r="BB369" s="38"/>
      <c r="BC369" s="38"/>
      <c r="BD369" s="38"/>
      <c r="BE369" s="38"/>
      <c r="BF369" s="38"/>
      <c r="BG369" s="38"/>
      <c r="BH369" s="38"/>
      <c r="BI369" s="38"/>
      <c r="BJ369" s="38"/>
      <c r="BK369" s="38"/>
      <c r="BL369" s="38"/>
      <c r="BM369" s="38"/>
      <c r="BN369" s="38"/>
      <c r="BO369" s="38"/>
      <c r="BP369" s="38"/>
      <c r="BQ369" s="38"/>
      <c r="BR369" s="38"/>
      <c r="BS369" s="38"/>
      <c r="BT369" s="38"/>
      <c r="BU369" s="38"/>
      <c r="BV369" s="38"/>
      <c r="BW369" s="38"/>
      <c r="BX369" s="38"/>
      <c r="BY369" s="139"/>
      <c r="BZ369" s="56"/>
      <c r="CA369" s="38"/>
      <c r="CB369" s="38"/>
      <c r="CC369" s="39"/>
      <c r="CD369" s="40"/>
      <c r="CE369" s="40"/>
      <c r="CF369" s="38"/>
      <c r="CG369" s="38"/>
      <c r="CH369" s="38"/>
      <c r="CI369" s="38"/>
      <c r="CJ369" s="38"/>
      <c r="CK369" s="38"/>
      <c r="CL369" s="38"/>
      <c r="CM369" s="38"/>
      <c r="CN369" s="38"/>
      <c r="CO369" s="38"/>
      <c r="CP369" s="38"/>
      <c r="CQ369" s="38"/>
      <c r="CR369" s="38"/>
      <c r="CS369" s="38"/>
      <c r="CT369" s="38"/>
      <c r="CU369" s="140">
        <f t="shared" si="62"/>
        <v>44989</v>
      </c>
      <c r="CV369" s="117"/>
    </row>
    <row r="370" spans="41:100" x14ac:dyDescent="0.25">
      <c r="AO370" s="38"/>
      <c r="AP370" s="38"/>
      <c r="AQ370" s="38"/>
      <c r="AR370" s="38"/>
      <c r="AS370" s="38"/>
      <c r="AT370" s="38"/>
      <c r="AU370" s="38"/>
      <c r="AV370" s="38"/>
      <c r="AW370" s="38"/>
      <c r="AX370" s="38"/>
      <c r="AY370" s="38"/>
      <c r="AZ370" s="38"/>
      <c r="BA370" s="38"/>
      <c r="BB370" s="38"/>
      <c r="BC370" s="38"/>
      <c r="BD370" s="38"/>
      <c r="BE370" s="38"/>
      <c r="BF370" s="38"/>
      <c r="BG370" s="38"/>
      <c r="BH370" s="38"/>
      <c r="BI370" s="38"/>
      <c r="BJ370" s="38"/>
      <c r="BK370" s="38"/>
      <c r="BL370" s="38"/>
      <c r="BM370" s="38"/>
      <c r="BN370" s="38"/>
      <c r="BO370" s="38"/>
      <c r="BP370" s="38"/>
      <c r="BQ370" s="38"/>
      <c r="BR370" s="38"/>
      <c r="BS370" s="38"/>
      <c r="BT370" s="38"/>
      <c r="BU370" s="38"/>
      <c r="BV370" s="38"/>
      <c r="BW370" s="38"/>
      <c r="BX370" s="38"/>
      <c r="BY370" s="139"/>
      <c r="BZ370" s="56"/>
      <c r="CA370" s="38"/>
      <c r="CB370" s="38"/>
      <c r="CC370" s="39"/>
      <c r="CD370" s="40"/>
      <c r="CE370" s="40"/>
      <c r="CF370" s="38"/>
      <c r="CG370" s="38"/>
      <c r="CH370" s="38"/>
      <c r="CI370" s="38"/>
      <c r="CJ370" s="38"/>
      <c r="CK370" s="38"/>
      <c r="CL370" s="38"/>
      <c r="CM370" s="38"/>
      <c r="CN370" s="38"/>
      <c r="CO370" s="38"/>
      <c r="CP370" s="38"/>
      <c r="CQ370" s="38"/>
      <c r="CR370" s="38"/>
      <c r="CS370" s="38"/>
      <c r="CT370" s="38"/>
      <c r="CU370" s="140">
        <f t="shared" si="62"/>
        <v>44990</v>
      </c>
      <c r="CV370" s="118"/>
    </row>
    <row r="371" spans="41:100" x14ac:dyDescent="0.25">
      <c r="AO371" s="38"/>
      <c r="AP371" s="38"/>
      <c r="AQ371" s="38"/>
      <c r="AR371" s="38"/>
      <c r="AS371" s="38"/>
      <c r="AT371" s="38"/>
      <c r="AU371" s="38"/>
      <c r="AV371" s="38"/>
      <c r="AW371" s="38"/>
      <c r="AX371" s="38"/>
      <c r="AY371" s="38"/>
      <c r="AZ371" s="38"/>
      <c r="BA371" s="38"/>
      <c r="BB371" s="38"/>
      <c r="BC371" s="38"/>
      <c r="BD371" s="38"/>
      <c r="BE371" s="38"/>
      <c r="BF371" s="38"/>
      <c r="BG371" s="38"/>
      <c r="BH371" s="38"/>
      <c r="BI371" s="38"/>
      <c r="BJ371" s="38"/>
      <c r="BK371" s="38"/>
      <c r="BL371" s="38"/>
      <c r="BM371" s="38"/>
      <c r="BN371" s="38"/>
      <c r="BO371" s="38"/>
      <c r="BP371" s="38"/>
      <c r="BQ371" s="38"/>
      <c r="BR371" s="38"/>
      <c r="BS371" s="38"/>
      <c r="BT371" s="38"/>
      <c r="BU371" s="38"/>
      <c r="BV371" s="38"/>
      <c r="BW371" s="38"/>
      <c r="BX371" s="38"/>
      <c r="BY371" s="139"/>
      <c r="BZ371" s="56"/>
      <c r="CA371" s="38"/>
      <c r="CB371" s="38"/>
      <c r="CC371" s="39"/>
      <c r="CD371" s="40"/>
      <c r="CE371" s="40"/>
      <c r="CF371" s="38"/>
      <c r="CG371" s="38"/>
      <c r="CH371" s="38"/>
      <c r="CI371" s="38"/>
      <c r="CJ371" s="38"/>
      <c r="CK371" s="38"/>
      <c r="CL371" s="38"/>
      <c r="CM371" s="38"/>
      <c r="CN371" s="38"/>
      <c r="CO371" s="38"/>
      <c r="CP371" s="38"/>
      <c r="CQ371" s="38"/>
      <c r="CR371" s="38"/>
      <c r="CS371" s="38"/>
      <c r="CT371" s="38"/>
      <c r="CU371" s="140">
        <f t="shared" si="62"/>
        <v>44991</v>
      </c>
      <c r="CV371" s="117"/>
    </row>
    <row r="372" spans="41:100" x14ac:dyDescent="0.25">
      <c r="AO372" s="38"/>
      <c r="AP372" s="38"/>
      <c r="AQ372" s="38"/>
      <c r="AR372" s="38"/>
      <c r="AS372" s="38"/>
      <c r="AT372" s="38"/>
      <c r="AU372" s="38"/>
      <c r="AV372" s="38"/>
      <c r="AW372" s="38"/>
      <c r="AX372" s="38"/>
      <c r="AY372" s="38"/>
      <c r="AZ372" s="38"/>
      <c r="BA372" s="38"/>
      <c r="BB372" s="38"/>
      <c r="BC372" s="38"/>
      <c r="BD372" s="38"/>
      <c r="BE372" s="38"/>
      <c r="BF372" s="38"/>
      <c r="BG372" s="38"/>
      <c r="BH372" s="38"/>
      <c r="BI372" s="38"/>
      <c r="BJ372" s="38"/>
      <c r="BK372" s="38"/>
      <c r="BL372" s="38"/>
      <c r="BM372" s="38"/>
      <c r="BN372" s="38"/>
      <c r="BO372" s="38"/>
      <c r="BP372" s="38"/>
      <c r="BQ372" s="38"/>
      <c r="BR372" s="38"/>
      <c r="BS372" s="38"/>
      <c r="BT372" s="38"/>
      <c r="BU372" s="38"/>
      <c r="BV372" s="38"/>
      <c r="BW372" s="38"/>
      <c r="BX372" s="38"/>
      <c r="BY372" s="139"/>
      <c r="BZ372" s="56"/>
      <c r="CA372" s="38"/>
      <c r="CB372" s="38"/>
      <c r="CC372" s="39"/>
      <c r="CD372" s="40"/>
      <c r="CE372" s="40"/>
      <c r="CF372" s="38"/>
      <c r="CG372" s="38"/>
      <c r="CH372" s="38"/>
      <c r="CI372" s="38"/>
      <c r="CJ372" s="38"/>
      <c r="CK372" s="38"/>
      <c r="CL372" s="38"/>
      <c r="CM372" s="38"/>
      <c r="CN372" s="38"/>
      <c r="CO372" s="38"/>
      <c r="CP372" s="38"/>
      <c r="CQ372" s="38"/>
      <c r="CR372" s="38"/>
      <c r="CS372" s="38"/>
      <c r="CT372" s="38"/>
      <c r="CU372" s="140">
        <f t="shared" si="62"/>
        <v>44992</v>
      </c>
      <c r="CV372" s="117"/>
    </row>
    <row r="373" spans="41:100" x14ac:dyDescent="0.25">
      <c r="AO373" s="38"/>
      <c r="AP373" s="38"/>
      <c r="AQ373" s="38"/>
      <c r="AR373" s="38"/>
      <c r="AS373" s="38"/>
      <c r="AT373" s="38"/>
      <c r="AU373" s="38"/>
      <c r="AV373" s="38"/>
      <c r="AW373" s="38"/>
      <c r="AX373" s="38"/>
      <c r="AY373" s="38"/>
      <c r="AZ373" s="38"/>
      <c r="BA373" s="38"/>
      <c r="BB373" s="38"/>
      <c r="BC373" s="38"/>
      <c r="BD373" s="38"/>
      <c r="BE373" s="38"/>
      <c r="BF373" s="38"/>
      <c r="BG373" s="38"/>
      <c r="BH373" s="38"/>
      <c r="BI373" s="38"/>
      <c r="BJ373" s="38"/>
      <c r="BK373" s="38"/>
      <c r="BL373" s="38"/>
      <c r="BM373" s="38"/>
      <c r="BN373" s="38"/>
      <c r="BO373" s="38"/>
      <c r="BP373" s="38"/>
      <c r="BQ373" s="38"/>
      <c r="BR373" s="38"/>
      <c r="BS373" s="38"/>
      <c r="BT373" s="38"/>
      <c r="BU373" s="38"/>
      <c r="BV373" s="38"/>
      <c r="BW373" s="38"/>
      <c r="BX373" s="38"/>
      <c r="BY373" s="139"/>
      <c r="BZ373" s="56"/>
      <c r="CA373" s="38"/>
      <c r="CB373" s="38"/>
      <c r="CC373" s="39"/>
      <c r="CD373" s="40"/>
      <c r="CE373" s="40"/>
      <c r="CF373" s="38"/>
      <c r="CG373" s="38"/>
      <c r="CH373" s="38"/>
      <c r="CI373" s="38"/>
      <c r="CJ373" s="38"/>
      <c r="CK373" s="38"/>
      <c r="CL373" s="38"/>
      <c r="CM373" s="38"/>
      <c r="CN373" s="38"/>
      <c r="CO373" s="38"/>
      <c r="CP373" s="38"/>
      <c r="CQ373" s="38"/>
      <c r="CR373" s="38"/>
      <c r="CS373" s="38"/>
      <c r="CT373" s="38"/>
      <c r="CU373" s="140">
        <f t="shared" si="62"/>
        <v>44993</v>
      </c>
      <c r="CV373" s="117"/>
    </row>
    <row r="374" spans="41:100" x14ac:dyDescent="0.25">
      <c r="AO374" s="38"/>
      <c r="AP374" s="38"/>
      <c r="AQ374" s="38"/>
      <c r="AR374" s="38"/>
      <c r="AS374" s="38"/>
      <c r="AT374" s="38"/>
      <c r="AU374" s="38"/>
      <c r="AV374" s="38"/>
      <c r="AW374" s="38"/>
      <c r="AX374" s="38"/>
      <c r="AY374" s="38"/>
      <c r="AZ374" s="38"/>
      <c r="BA374" s="38"/>
      <c r="BB374" s="38"/>
      <c r="BC374" s="38"/>
      <c r="BD374" s="38"/>
      <c r="BE374" s="38"/>
      <c r="BF374" s="38"/>
      <c r="BG374" s="38"/>
      <c r="BH374" s="38"/>
      <c r="BI374" s="38"/>
      <c r="BJ374" s="38"/>
      <c r="BK374" s="38"/>
      <c r="BL374" s="38"/>
      <c r="BM374" s="38"/>
      <c r="BN374" s="38"/>
      <c r="BO374" s="38"/>
      <c r="BP374" s="38"/>
      <c r="BQ374" s="38"/>
      <c r="BR374" s="38"/>
      <c r="BS374" s="38"/>
      <c r="BT374" s="38"/>
      <c r="BU374" s="38"/>
      <c r="BV374" s="38"/>
      <c r="BW374" s="38"/>
      <c r="BX374" s="38"/>
      <c r="BY374" s="38"/>
      <c r="BZ374" s="56"/>
      <c r="CA374" s="38"/>
      <c r="CB374" s="38"/>
      <c r="CC374" s="39"/>
      <c r="CD374" s="40"/>
      <c r="CE374" s="40"/>
      <c r="CF374" s="38"/>
      <c r="CG374" s="38"/>
      <c r="CH374" s="38"/>
      <c r="CI374" s="38"/>
      <c r="CJ374" s="38"/>
      <c r="CK374" s="38"/>
      <c r="CL374" s="38"/>
      <c r="CM374" s="38"/>
      <c r="CN374" s="38"/>
      <c r="CO374" s="38"/>
      <c r="CP374" s="38"/>
      <c r="CQ374" s="38"/>
      <c r="CR374" s="38"/>
      <c r="CS374" s="38"/>
      <c r="CT374" s="38"/>
      <c r="CU374" s="140">
        <f t="shared" si="62"/>
        <v>44994</v>
      </c>
      <c r="CV374" s="117"/>
    </row>
    <row r="375" spans="41:100" x14ac:dyDescent="0.25">
      <c r="CV375" s="117"/>
    </row>
  </sheetData>
  <sheetProtection algorithmName="SHA-512" hashValue="bTcs01DVGZcunQ138s9Io/Z7M/ThhiCKFTrNJtYpCOaGFwO1/EgJaVe0W7A9mEIXStWX3O5xTFVaXTX/op0DpQ==" saltValue="d/jzXQxyYCMz+fIu2pftgA==" spinCount="100000" sheet="1" objects="1" scenarios="1" formatCells="0" formatColumns="0" formatRows="0" insertColumns="0" insertRows="0" insertHyperlinks="0"/>
  <mergeCells count="50">
    <mergeCell ref="BH16:BN16"/>
    <mergeCell ref="AR6:AX6"/>
    <mergeCell ref="BP16:BV16"/>
    <mergeCell ref="D25:J25"/>
    <mergeCell ref="L25:R25"/>
    <mergeCell ref="T25:Z25"/>
    <mergeCell ref="AB25:AH25"/>
    <mergeCell ref="AR25:AX25"/>
    <mergeCell ref="AZ25:BF25"/>
    <mergeCell ref="BH25:BN25"/>
    <mergeCell ref="BP25:BV25"/>
    <mergeCell ref="D16:J16"/>
    <mergeCell ref="L16:R16"/>
    <mergeCell ref="T16:Z16"/>
    <mergeCell ref="AB16:AH16"/>
    <mergeCell ref="AZ16:BF16"/>
    <mergeCell ref="BH3:BN3"/>
    <mergeCell ref="BP3:BV3"/>
    <mergeCell ref="B5:AL5"/>
    <mergeCell ref="D6:J6"/>
    <mergeCell ref="L6:R6"/>
    <mergeCell ref="T6:Z6"/>
    <mergeCell ref="AB6:AH6"/>
    <mergeCell ref="AZ6:BF6"/>
    <mergeCell ref="BH6:BN6"/>
    <mergeCell ref="BP6:BV6"/>
    <mergeCell ref="D4:AH4"/>
    <mergeCell ref="D3:AH3"/>
    <mergeCell ref="AR3:AX3"/>
    <mergeCell ref="AZ3:BF3"/>
    <mergeCell ref="BP1:BV1"/>
    <mergeCell ref="D2:AH2"/>
    <mergeCell ref="AR2:AX2"/>
    <mergeCell ref="AZ2:BF2"/>
    <mergeCell ref="BH2:BN2"/>
    <mergeCell ref="BP2:BV2"/>
    <mergeCell ref="D1:X1"/>
    <mergeCell ref="Y1:AH1"/>
    <mergeCell ref="AR1:AS1"/>
    <mergeCell ref="AT1:AU1"/>
    <mergeCell ref="AV1:AW1"/>
    <mergeCell ref="AZ1:BF1"/>
    <mergeCell ref="L38:Q38"/>
    <mergeCell ref="U38:Z38"/>
    <mergeCell ref="L39:Q39"/>
    <mergeCell ref="U39:Z39"/>
    <mergeCell ref="AR5:AX5"/>
    <mergeCell ref="L35:Q35"/>
    <mergeCell ref="L36:Q36"/>
    <mergeCell ref="U36:Z36"/>
  </mergeCells>
  <conditionalFormatting sqref="C9">
    <cfRule type="expression" dxfId="137" priority="291" stopIfTrue="1">
      <formula>AX8=1</formula>
    </cfRule>
  </conditionalFormatting>
  <conditionalFormatting sqref="C9:C13">
    <cfRule type="expression" dxfId="136" priority="293" stopIfTrue="1">
      <formula>AX8=1</formula>
    </cfRule>
  </conditionalFormatting>
  <conditionalFormatting sqref="CF2:CL13">
    <cfRule type="expression" dxfId="135" priority="5" stopIfTrue="1">
      <formula>EK2=1</formula>
    </cfRule>
  </conditionalFormatting>
  <conditionalFormatting sqref="CF2:CL13">
    <cfRule type="expression" dxfId="134" priority="4" stopIfTrue="1">
      <formula>EK2=1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4" fitToHeight="2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E53306-F68E-4219-9EB2-336CFE04C337}">
  <dimension ref="A1:AP136"/>
  <sheetViews>
    <sheetView showGridLines="0" showRowColHeaders="0" workbookViewId="0">
      <selection activeCell="AP20" sqref="AP20"/>
    </sheetView>
  </sheetViews>
  <sheetFormatPr baseColWidth="10" defaultColWidth="8" defaultRowHeight="12.75" x14ac:dyDescent="0.2"/>
  <cols>
    <col min="4" max="34" width="7.140625" hidden="1" customWidth="1"/>
    <col min="35" max="35" width="0" hidden="1" customWidth="1"/>
  </cols>
  <sheetData>
    <row r="1" spans="1:38" x14ac:dyDescent="0.2">
      <c r="A1" s="171" t="s">
        <v>789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Z1" s="171"/>
      <c r="AA1" s="171"/>
      <c r="AB1" s="171"/>
      <c r="AC1" s="171"/>
      <c r="AD1" s="171"/>
      <c r="AE1" s="171"/>
      <c r="AF1" s="171"/>
      <c r="AG1" s="171"/>
      <c r="AH1" s="171"/>
      <c r="AI1" s="171"/>
      <c r="AJ1" s="171"/>
      <c r="AK1" s="171"/>
      <c r="AL1" s="171"/>
    </row>
    <row r="2" spans="1:38" x14ac:dyDescent="0.2">
      <c r="A2" s="171"/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71"/>
      <c r="AF2" s="171"/>
      <c r="AG2" s="171"/>
      <c r="AH2" s="171"/>
      <c r="AI2" s="171"/>
      <c r="AJ2" s="171"/>
      <c r="AK2" s="171"/>
      <c r="AL2" s="171"/>
    </row>
    <row r="3" spans="1:38" x14ac:dyDescent="0.2">
      <c r="A3" s="171" t="s">
        <v>791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1"/>
      <c r="U3" s="171"/>
      <c r="V3" s="171"/>
      <c r="W3" s="171"/>
      <c r="X3" s="171"/>
      <c r="Y3" s="171"/>
      <c r="Z3" s="171"/>
      <c r="AA3" s="171"/>
      <c r="AB3" s="171"/>
      <c r="AC3" s="171"/>
      <c r="AD3" s="171"/>
      <c r="AE3" s="171"/>
      <c r="AF3" s="171"/>
      <c r="AG3" s="171"/>
      <c r="AH3" s="171"/>
      <c r="AI3" s="171"/>
      <c r="AJ3" s="171"/>
      <c r="AK3" s="171"/>
      <c r="AL3" s="171"/>
    </row>
    <row r="6" spans="1:38" ht="36.75" x14ac:dyDescent="0.2">
      <c r="D6" s="269">
        <f>Calendrier!AR10</f>
        <v>1</v>
      </c>
      <c r="E6" s="269"/>
      <c r="F6" s="269"/>
      <c r="G6" s="269"/>
      <c r="H6" s="269"/>
      <c r="I6" s="269"/>
      <c r="J6" s="269"/>
      <c r="K6" s="13"/>
      <c r="L6" s="269">
        <f>Calendrier!AS10</f>
        <v>2</v>
      </c>
      <c r="M6" s="195"/>
      <c r="N6" s="195"/>
      <c r="O6" s="195"/>
      <c r="P6" s="195"/>
      <c r="Q6" s="195"/>
      <c r="R6" s="195"/>
      <c r="S6" s="14"/>
      <c r="T6" s="269">
        <f>Calendrier!AT10</f>
        <v>3</v>
      </c>
      <c r="U6" s="195"/>
      <c r="V6" s="195"/>
      <c r="W6" s="195"/>
      <c r="X6" s="195"/>
      <c r="Y6" s="195"/>
      <c r="Z6" s="195"/>
      <c r="AA6" s="13"/>
      <c r="AB6" s="269">
        <f>Calendrier!AU10</f>
        <v>4</v>
      </c>
      <c r="AC6" s="195"/>
      <c r="AD6" s="195"/>
      <c r="AE6" s="195"/>
      <c r="AF6" s="195"/>
      <c r="AG6" s="195"/>
      <c r="AH6" s="195"/>
    </row>
    <row r="7" spans="1:38" ht="16.5" thickBot="1" x14ac:dyDescent="0.3">
      <c r="D7" s="5" t="s">
        <v>1</v>
      </c>
      <c r="E7" s="5" t="s">
        <v>2</v>
      </c>
      <c r="F7" s="5" t="s">
        <v>2</v>
      </c>
      <c r="G7" s="5" t="s">
        <v>3</v>
      </c>
      <c r="H7" s="5" t="s">
        <v>4</v>
      </c>
      <c r="I7" s="6" t="s">
        <v>5</v>
      </c>
      <c r="J7" s="6" t="s">
        <v>6</v>
      </c>
      <c r="K7" s="16"/>
      <c r="L7" s="5" t="s">
        <v>1</v>
      </c>
      <c r="M7" s="5" t="s">
        <v>2</v>
      </c>
      <c r="N7" s="5" t="s">
        <v>2</v>
      </c>
      <c r="O7" s="5" t="s">
        <v>3</v>
      </c>
      <c r="P7" s="5" t="s">
        <v>4</v>
      </c>
      <c r="Q7" s="6" t="s">
        <v>5</v>
      </c>
      <c r="R7" s="6" t="s">
        <v>6</v>
      </c>
      <c r="S7" s="17"/>
      <c r="T7" s="5" t="s">
        <v>1</v>
      </c>
      <c r="U7" s="5" t="s">
        <v>2</v>
      </c>
      <c r="V7" s="5" t="s">
        <v>2</v>
      </c>
      <c r="W7" s="5" t="s">
        <v>3</v>
      </c>
      <c r="X7" s="5" t="s">
        <v>4</v>
      </c>
      <c r="Y7" s="6" t="s">
        <v>5</v>
      </c>
      <c r="Z7" s="6" t="s">
        <v>6</v>
      </c>
      <c r="AA7" s="16"/>
      <c r="AB7" s="5" t="s">
        <v>1</v>
      </c>
      <c r="AC7" s="5" t="s">
        <v>2</v>
      </c>
      <c r="AD7" s="5" t="s">
        <v>2</v>
      </c>
      <c r="AE7" s="5" t="s">
        <v>3</v>
      </c>
      <c r="AF7" s="5" t="s">
        <v>4</v>
      </c>
      <c r="AG7" s="6" t="s">
        <v>5</v>
      </c>
      <c r="AH7" s="6" t="s">
        <v>6</v>
      </c>
    </row>
    <row r="8" spans="1:38" x14ac:dyDescent="0.2">
      <c r="D8" s="170" t="e">
        <f>IF(MATCH($D$6*100+Calendrier!D8,$E$35:$E$73,0),1,0)</f>
        <v>#N/A</v>
      </c>
      <c r="E8" s="170" t="e">
        <f>IF(MATCH($D$6*100+Calendrier!E8,$E$35:$E$73,0),1,0)</f>
        <v>#N/A</v>
      </c>
      <c r="F8" s="170" t="e">
        <f>IF(MATCH($D$6*100+Calendrier!F8,$E$35:$E$73,0),1,0)</f>
        <v>#N/A</v>
      </c>
      <c r="G8" s="170" t="e">
        <f>IF(MATCH($D$6*100+Calendrier!G8,$E$35:$E$73,0),1,0)</f>
        <v>#N/A</v>
      </c>
      <c r="H8" s="170" t="e">
        <f>IF(MATCH($D$6*100+Calendrier!H8,$E$35:$E$73,0),1,0)</f>
        <v>#N/A</v>
      </c>
      <c r="I8" s="170" t="e">
        <f>IF(MATCH($D$6*100+Calendrier!I8,$E$35:$E$73,0),1,0)</f>
        <v>#N/A</v>
      </c>
      <c r="J8" s="170" t="e">
        <f>IF(MATCH($D$6*100+Calendrier!J8,$E$35:$E$73,0),1,0)</f>
        <v>#N/A</v>
      </c>
      <c r="K8" s="110">
        <f>Calendrier!K8</f>
        <v>0</v>
      </c>
      <c r="L8" s="170" t="e">
        <f>IF(MATCH($L$6*100+Calendrier!L8,$E$35:$E$73,0),1,0)</f>
        <v>#N/A</v>
      </c>
      <c r="M8" s="170" t="e">
        <f>IF(MATCH($L$6*100+Calendrier!M8,$E$35:$E$73,0),1,0)</f>
        <v>#N/A</v>
      </c>
      <c r="N8" s="170" t="e">
        <f>IF(MATCH($L$6*100+Calendrier!N8,$E$35:$E$73,0),1,0)</f>
        <v>#N/A</v>
      </c>
      <c r="O8" s="170" t="e">
        <f>IF(MATCH($L$6*100+Calendrier!O8,$E$35:$E$73,0),1,0)</f>
        <v>#N/A</v>
      </c>
      <c r="P8" s="170" t="e">
        <f>IF(MATCH($L$6*100+Calendrier!P8,$E$35:$E$73,0),1,0)</f>
        <v>#N/A</v>
      </c>
      <c r="Q8" s="170" t="e">
        <f>IF(MATCH($L$6*100+Calendrier!Q8,$E$35:$E$73,0),1,0)</f>
        <v>#N/A</v>
      </c>
      <c r="R8" s="170" t="e">
        <f>IF(MATCH($L$6*100+Calendrier!R8,$E$35:$E$73,0),1,0)</f>
        <v>#N/A</v>
      </c>
      <c r="S8" s="110">
        <f>Calendrier!S8</f>
        <v>0</v>
      </c>
      <c r="T8" s="170" t="e">
        <f>IF(MATCH($T$6*100+Calendrier!T8,$E$35:$E$73,0),1,0)</f>
        <v>#N/A</v>
      </c>
      <c r="U8" s="170" t="e">
        <f>IF(MATCH($T$6*100+Calendrier!U8,$E$35:$E$73,0),1,0)</f>
        <v>#N/A</v>
      </c>
      <c r="V8" s="170" t="e">
        <f>IF(MATCH($T$6*100+Calendrier!V8,$E$35:$E$73,0),1,0)</f>
        <v>#N/A</v>
      </c>
      <c r="W8" s="170" t="e">
        <f>IF(MATCH($T$6*100+Calendrier!W8,$E$35:$E$73,0),1,0)</f>
        <v>#N/A</v>
      </c>
      <c r="X8" s="170" t="e">
        <f>IF(MATCH($T$6*100+Calendrier!X8,$E$35:$E$73,0),1,0)</f>
        <v>#N/A</v>
      </c>
      <c r="Y8" s="170" t="e">
        <f>IF(MATCH($T$6*100+Calendrier!Y8,$E$35:$E$73,0),1,0)</f>
        <v>#N/A</v>
      </c>
      <c r="Z8" s="170" t="e">
        <f>IF(MATCH($T$6*100+Calendrier!Z8,$E$35:$E$73,0),1,0)</f>
        <v>#N/A</v>
      </c>
      <c r="AA8" s="110">
        <f>Calendrier!AA8</f>
        <v>0</v>
      </c>
      <c r="AB8" s="170" t="e">
        <f>IF(MATCH($AB$6*100+Calendrier!AB8,$E$35:$E$73,0),1,0)</f>
        <v>#N/A</v>
      </c>
      <c r="AC8" s="170" t="e">
        <f>IF(MATCH($AB$6*100+Calendrier!AC8,$E$35:$E$73,0),1,0)</f>
        <v>#N/A</v>
      </c>
      <c r="AD8" s="170" t="e">
        <f>IF(MATCH($AB$6*100+Calendrier!AD8,$E$35:$E$73,0),1,0)</f>
        <v>#N/A</v>
      </c>
      <c r="AE8" s="170" t="e">
        <f>IF(MATCH($AB$6*100+Calendrier!AE8,$E$35:$E$73,0),1,0)</f>
        <v>#N/A</v>
      </c>
      <c r="AF8" s="170" t="e">
        <f>IF(MATCH($AB$6*100+Calendrier!AF8,$E$35:$E$73,0),1,0)</f>
        <v>#N/A</v>
      </c>
      <c r="AG8" s="170" t="e">
        <f>IF(MATCH($AB$6*100+Calendrier!AG8,$E$35:$E$73,0),1,0)</f>
        <v>#N/A</v>
      </c>
      <c r="AH8" s="170" t="e">
        <f>IF(MATCH($AB$6*100+Calendrier!AH8,$E$35:$E$73,0),1,0)</f>
        <v>#N/A</v>
      </c>
    </row>
    <row r="9" spans="1:38" x14ac:dyDescent="0.2">
      <c r="D9" s="170" t="e">
        <f>IF(MATCH($D$6*100+Calendrier!D9,$E$35:$E$73,0),1,0)</f>
        <v>#N/A</v>
      </c>
      <c r="E9" s="170" t="e">
        <f>IF(MATCH($D$6*100+Calendrier!E9,$E$35:$E$73,0),1,0)</f>
        <v>#N/A</v>
      </c>
      <c r="F9" s="170" t="e">
        <f>IF(MATCH($D$6*100+Calendrier!F9,$E$35:$E$73,0),1,0)</f>
        <v>#N/A</v>
      </c>
      <c r="G9" s="170" t="e">
        <f>IF(MATCH($D$6*100+Calendrier!G9,$E$35:$E$73,0),1,0)</f>
        <v>#N/A</v>
      </c>
      <c r="H9" s="170" t="e">
        <f>IF(MATCH($D$6*100+Calendrier!H9,$E$35:$E$73,0),1,0)</f>
        <v>#N/A</v>
      </c>
      <c r="I9" s="170" t="e">
        <f>IF(MATCH($D$6*100+Calendrier!I9,$E$35:$E$73,0),1,0)</f>
        <v>#N/A</v>
      </c>
      <c r="J9" s="170" t="e">
        <f>IF(MATCH($D$6*100+Calendrier!J9,$E$35:$E$73,0),1,0)</f>
        <v>#N/A</v>
      </c>
      <c r="K9" s="110">
        <f>Calendrier!K9</f>
        <v>0</v>
      </c>
      <c r="L9" s="170" t="e">
        <f>IF(MATCH($L$6*100+Calendrier!L9,$E$35:$E$73,0),1,0)</f>
        <v>#N/A</v>
      </c>
      <c r="M9" s="170" t="e">
        <f>IF(MATCH($L$6*100+Calendrier!M9,$E$35:$E$73,0),1,0)</f>
        <v>#N/A</v>
      </c>
      <c r="N9" s="170" t="e">
        <f>IF(MATCH($L$6*100+Calendrier!N9,$E$35:$E$73,0),1,0)</f>
        <v>#N/A</v>
      </c>
      <c r="O9" s="170" t="e">
        <f>IF(MATCH($L$6*100+Calendrier!O9,$E$35:$E$73,0),1,0)</f>
        <v>#N/A</v>
      </c>
      <c r="P9" s="170" t="e">
        <f>IF(MATCH($L$6*100+Calendrier!P9,$E$35:$E$73,0),1,0)</f>
        <v>#N/A</v>
      </c>
      <c r="Q9" s="170" t="e">
        <f>IF(MATCH($L$6*100+Calendrier!Q9,$E$35:$E$73,0),1,0)</f>
        <v>#N/A</v>
      </c>
      <c r="R9" s="170" t="e">
        <f>IF(MATCH($L$6*100+Calendrier!R9,$E$35:$E$73,0),1,0)</f>
        <v>#N/A</v>
      </c>
      <c r="S9" s="110">
        <f>Calendrier!S9</f>
        <v>0</v>
      </c>
      <c r="T9" s="170" t="e">
        <f>IF(MATCH($T$6*100+Calendrier!T9,$E$35:$E$73,0),1,0)</f>
        <v>#N/A</v>
      </c>
      <c r="U9" s="170" t="e">
        <f>IF(MATCH($T$6*100+Calendrier!U9,$E$35:$E$73,0),1,0)</f>
        <v>#N/A</v>
      </c>
      <c r="V9" s="170" t="e">
        <f>IF(MATCH($T$6*100+Calendrier!V9,$E$35:$E$73,0),1,0)</f>
        <v>#N/A</v>
      </c>
      <c r="W9" s="170" t="e">
        <f>IF(MATCH($T$6*100+Calendrier!W9,$E$35:$E$73,0),1,0)</f>
        <v>#N/A</v>
      </c>
      <c r="X9" s="170" t="e">
        <f>IF(MATCH($T$6*100+Calendrier!X9,$E$35:$E$73,0),1,0)</f>
        <v>#N/A</v>
      </c>
      <c r="Y9" s="170" t="e">
        <f>IF(MATCH($T$6*100+Calendrier!Y9,$E$35:$E$73,0),1,0)</f>
        <v>#N/A</v>
      </c>
      <c r="Z9" s="170" t="e">
        <f>IF(MATCH($T$6*100+Calendrier!Z9,$E$35:$E$73,0),1,0)</f>
        <v>#N/A</v>
      </c>
      <c r="AA9" s="110">
        <f>Calendrier!AA9</f>
        <v>0</v>
      </c>
      <c r="AB9" s="170" t="e">
        <f>IF(MATCH($AB$6*100+Calendrier!AB9,$E$35:$E$73,0),1,0)</f>
        <v>#N/A</v>
      </c>
      <c r="AC9" s="170" t="e">
        <f>IF(MATCH($AB$6*100+Calendrier!AC9,$E$35:$E$73,0),1,0)</f>
        <v>#N/A</v>
      </c>
      <c r="AD9" s="170" t="e">
        <f>IF(MATCH($AB$6*100+Calendrier!AD9,$E$35:$E$73,0),1,0)</f>
        <v>#N/A</v>
      </c>
      <c r="AE9" s="170" t="e">
        <f>IF(MATCH($AB$6*100+Calendrier!AE9,$E$35:$E$73,0),1,0)</f>
        <v>#N/A</v>
      </c>
      <c r="AF9" s="170" t="e">
        <f>IF(MATCH($AB$6*100+Calendrier!AF9,$E$35:$E$73,0),1,0)</f>
        <v>#N/A</v>
      </c>
      <c r="AG9" s="170" t="e">
        <f>IF(MATCH($AB$6*100+Calendrier!AG9,$E$35:$E$73,0),1,0)</f>
        <v>#N/A</v>
      </c>
      <c r="AH9" s="170" t="e">
        <f>IF(MATCH($AB$6*100+Calendrier!AH9,$E$35:$E$73,0),1,0)</f>
        <v>#N/A</v>
      </c>
    </row>
    <row r="10" spans="1:38" x14ac:dyDescent="0.2">
      <c r="D10" s="170" t="e">
        <f>IF(MATCH($D$6*100+Calendrier!D10,$E$35:$E$73,0),1,0)</f>
        <v>#N/A</v>
      </c>
      <c r="E10" s="170" t="e">
        <f>IF(MATCH($D$6*100+Calendrier!E10,$E$35:$E$73,0),1,0)</f>
        <v>#N/A</v>
      </c>
      <c r="F10" s="170" t="e">
        <f>IF(MATCH($D$6*100+Calendrier!F10,$E$35:$E$73,0),1,0)</f>
        <v>#N/A</v>
      </c>
      <c r="G10" s="170" t="e">
        <f>IF(MATCH($D$6*100+Calendrier!G10,$E$35:$E$73,0),1,0)</f>
        <v>#N/A</v>
      </c>
      <c r="H10" s="170" t="e">
        <f>IF(MATCH($D$6*100+Calendrier!H10,$E$35:$E$73,0),1,0)</f>
        <v>#N/A</v>
      </c>
      <c r="I10" s="170" t="e">
        <f>IF(MATCH($D$6*100+Calendrier!I10,$E$35:$E$73,0),1,0)</f>
        <v>#N/A</v>
      </c>
      <c r="J10" s="170" t="e">
        <f>IF(MATCH($D$6*100+Calendrier!J10,$E$35:$E$73,0),1,0)</f>
        <v>#N/A</v>
      </c>
      <c r="K10" s="110">
        <f>Calendrier!K10</f>
        <v>0</v>
      </c>
      <c r="L10" s="170" t="e">
        <f>IF(MATCH($L$6*100+Calendrier!L10,$E$35:$E$73,0),1,0)</f>
        <v>#N/A</v>
      </c>
      <c r="M10" s="170" t="e">
        <f>IF(MATCH($L$6*100+Calendrier!M10,$E$35:$E$73,0),1,0)</f>
        <v>#N/A</v>
      </c>
      <c r="N10" s="170" t="e">
        <f>IF(MATCH($L$6*100+Calendrier!N10,$E$35:$E$73,0),1,0)</f>
        <v>#N/A</v>
      </c>
      <c r="O10" s="170" t="e">
        <f>IF(MATCH($L$6*100+Calendrier!O10,$E$35:$E$73,0),1,0)</f>
        <v>#N/A</v>
      </c>
      <c r="P10" s="170" t="e">
        <f>IF(MATCH($L$6*100+Calendrier!P10,$E$35:$E$73,0),1,0)</f>
        <v>#N/A</v>
      </c>
      <c r="Q10" s="170" t="e">
        <f>IF(MATCH($L$6*100+Calendrier!Q10,$E$35:$E$73,0),1,0)</f>
        <v>#N/A</v>
      </c>
      <c r="R10" s="170" t="e">
        <f>IF(MATCH($L$6*100+Calendrier!R10,$E$35:$E$73,0),1,0)</f>
        <v>#N/A</v>
      </c>
      <c r="S10" s="110">
        <f>Calendrier!S10</f>
        <v>0</v>
      </c>
      <c r="T10" s="170" t="e">
        <f>IF(MATCH($T$6*100+Calendrier!T10,$E$35:$E$73,0),1,0)</f>
        <v>#N/A</v>
      </c>
      <c r="U10" s="170" t="e">
        <f>IF(MATCH($T$6*100+Calendrier!U10,$E$35:$E$73,0),1,0)</f>
        <v>#N/A</v>
      </c>
      <c r="V10" s="170" t="e">
        <f>IF(MATCH($T$6*100+Calendrier!V10,$E$35:$E$73,0),1,0)</f>
        <v>#N/A</v>
      </c>
      <c r="W10" s="170" t="e">
        <f>IF(MATCH($T$6*100+Calendrier!W10,$E$35:$E$73,0),1,0)</f>
        <v>#N/A</v>
      </c>
      <c r="X10" s="170" t="e">
        <f>IF(MATCH($T$6*100+Calendrier!X10,$E$35:$E$73,0),1,0)</f>
        <v>#N/A</v>
      </c>
      <c r="Y10" s="170" t="e">
        <f>IF(MATCH($T$6*100+Calendrier!Y10,$E$35:$E$73,0),1,0)</f>
        <v>#N/A</v>
      </c>
      <c r="Z10" s="170" t="e">
        <f>IF(MATCH($T$6*100+Calendrier!Z10,$E$35:$E$73,0),1,0)</f>
        <v>#N/A</v>
      </c>
      <c r="AA10" s="110">
        <f>Calendrier!AA10</f>
        <v>0</v>
      </c>
      <c r="AB10" s="170" t="e">
        <f>IF(MATCH($AB$6*100+Calendrier!AB10,$E$35:$E$73,0),1,0)</f>
        <v>#N/A</v>
      </c>
      <c r="AC10" s="170" t="e">
        <f>IF(MATCH($AB$6*100+Calendrier!AC10,$E$35:$E$73,0),1,0)</f>
        <v>#N/A</v>
      </c>
      <c r="AD10" s="170" t="e">
        <f>IF(MATCH($AB$6*100+Calendrier!AD10,$E$35:$E$73,0),1,0)</f>
        <v>#N/A</v>
      </c>
      <c r="AE10" s="170" t="e">
        <f>IF(MATCH($AB$6*100+Calendrier!AE10,$E$35:$E$73,0),1,0)</f>
        <v>#N/A</v>
      </c>
      <c r="AF10" s="170" t="e">
        <f>IF(MATCH($AB$6*100+Calendrier!AF10,$E$35:$E$73,0),1,0)</f>
        <v>#N/A</v>
      </c>
      <c r="AG10" s="170" t="e">
        <f>IF(MATCH($AB$6*100+Calendrier!AG10,$E$35:$E$73,0),1,0)</f>
        <v>#N/A</v>
      </c>
      <c r="AH10" s="170" t="e">
        <f>IF(MATCH($AB$6*100+Calendrier!AH10,$E$35:$E$73,0),1,0)</f>
        <v>#N/A</v>
      </c>
    </row>
    <row r="11" spans="1:38" x14ac:dyDescent="0.2">
      <c r="D11" s="170" t="e">
        <f>IF(MATCH($D$6*100+Calendrier!D11,$E$35:$E$73,0),1,0)</f>
        <v>#N/A</v>
      </c>
      <c r="E11" s="170" t="e">
        <f>IF(MATCH($D$6*100+Calendrier!E11,$E$35:$E$73,0),1,0)</f>
        <v>#N/A</v>
      </c>
      <c r="F11" s="170" t="e">
        <f>IF(MATCH($D$6*100+Calendrier!F11,$E$35:$E$73,0),1,0)</f>
        <v>#N/A</v>
      </c>
      <c r="G11" s="170" t="e">
        <f>IF(MATCH($D$6*100+Calendrier!G11,$E$35:$E$73,0),1,0)</f>
        <v>#N/A</v>
      </c>
      <c r="H11" s="170" t="e">
        <f>IF(MATCH($D$6*100+Calendrier!H11,$E$35:$E$73,0),1,0)</f>
        <v>#N/A</v>
      </c>
      <c r="I11" s="170" t="e">
        <f>IF(MATCH($D$6*100+Calendrier!I11,$E$35:$E$73,0),1,0)</f>
        <v>#N/A</v>
      </c>
      <c r="J11" s="170" t="e">
        <f>IF(MATCH($D$6*100+Calendrier!J11,$E$35:$E$73,0),1,0)</f>
        <v>#N/A</v>
      </c>
      <c r="K11" s="110">
        <f>Calendrier!K11</f>
        <v>0</v>
      </c>
      <c r="L11" s="170" t="e">
        <f>IF(MATCH($L$6*100+Calendrier!L11,$E$35:$E$73,0),1,0)</f>
        <v>#N/A</v>
      </c>
      <c r="M11" s="170" t="e">
        <f>IF(MATCH($L$6*100+Calendrier!M11,$E$35:$E$73,0),1,0)</f>
        <v>#N/A</v>
      </c>
      <c r="N11" s="170" t="e">
        <f>IF(MATCH($L$6*100+Calendrier!N11,$E$35:$E$73,0),1,0)</f>
        <v>#N/A</v>
      </c>
      <c r="O11" s="170" t="e">
        <f>IF(MATCH($L$6*100+Calendrier!O11,$E$35:$E$73,0),1,0)</f>
        <v>#N/A</v>
      </c>
      <c r="P11" s="170" t="e">
        <f>IF(MATCH($L$6*100+Calendrier!P11,$E$35:$E$73,0),1,0)</f>
        <v>#N/A</v>
      </c>
      <c r="Q11" s="170" t="e">
        <f>IF(MATCH($L$6*100+Calendrier!Q11,$E$35:$E$73,0),1,0)</f>
        <v>#N/A</v>
      </c>
      <c r="R11" s="170" t="e">
        <f>IF(MATCH($L$6*100+Calendrier!R11,$E$35:$E$73,0),1,0)</f>
        <v>#N/A</v>
      </c>
      <c r="S11" s="110">
        <f>Calendrier!S11</f>
        <v>0</v>
      </c>
      <c r="T11" s="170" t="e">
        <f>IF(MATCH($T$6*100+Calendrier!T11,$E$35:$E$73,0),1,0)</f>
        <v>#N/A</v>
      </c>
      <c r="U11" s="170" t="e">
        <f>IF(MATCH($T$6*100+Calendrier!U11,$E$35:$E$73,0),1,0)</f>
        <v>#N/A</v>
      </c>
      <c r="V11" s="170" t="e">
        <f>IF(MATCH($T$6*100+Calendrier!V11,$E$35:$E$73,0),1,0)</f>
        <v>#N/A</v>
      </c>
      <c r="W11" s="170" t="e">
        <f>IF(MATCH($T$6*100+Calendrier!W11,$E$35:$E$73,0),1,0)</f>
        <v>#N/A</v>
      </c>
      <c r="X11" s="170" t="e">
        <f>IF(MATCH($T$6*100+Calendrier!X11,$E$35:$E$73,0),1,0)</f>
        <v>#N/A</v>
      </c>
      <c r="Y11" s="170" t="e">
        <f>IF(MATCH($T$6*100+Calendrier!Y11,$E$35:$E$73,0),1,0)</f>
        <v>#N/A</v>
      </c>
      <c r="Z11" s="170" t="e">
        <f>IF(MATCH($T$6*100+Calendrier!Z11,$E$35:$E$73,0),1,0)</f>
        <v>#N/A</v>
      </c>
      <c r="AA11" s="110">
        <f>Calendrier!AA11</f>
        <v>0</v>
      </c>
      <c r="AB11" s="170" t="e">
        <f>IF(MATCH($AB$6*100+Calendrier!AB11,$E$35:$E$73,0),1,0)</f>
        <v>#N/A</v>
      </c>
      <c r="AC11" s="170" t="e">
        <f>IF(MATCH($AB$6*100+Calendrier!AC11,$E$35:$E$73,0),1,0)</f>
        <v>#N/A</v>
      </c>
      <c r="AD11" s="170" t="e">
        <f>IF(MATCH($AB$6*100+Calendrier!AD11,$E$35:$E$73,0),1,0)</f>
        <v>#N/A</v>
      </c>
      <c r="AE11" s="170" t="e">
        <f>IF(MATCH($AB$6*100+Calendrier!AE11,$E$35:$E$73,0),1,0)</f>
        <v>#N/A</v>
      </c>
      <c r="AF11" s="170" t="e">
        <f>IF(MATCH($AB$6*100+Calendrier!AF11,$E$35:$E$73,0),1,0)</f>
        <v>#N/A</v>
      </c>
      <c r="AG11" s="170" t="e">
        <f>IF(MATCH($AB$6*100+Calendrier!AG11,$E$35:$E$73,0),1,0)</f>
        <v>#N/A</v>
      </c>
      <c r="AH11" s="170" t="e">
        <f>IF(MATCH($AB$6*100+Calendrier!AH11,$E$35:$E$73,0),1,0)</f>
        <v>#N/A</v>
      </c>
    </row>
    <row r="12" spans="1:38" x14ac:dyDescent="0.2">
      <c r="D12" s="170" t="e">
        <f>IF(MATCH($D$6*100+Calendrier!D12,$E$35:$E$73,0),1,0)</f>
        <v>#N/A</v>
      </c>
      <c r="E12" s="170" t="e">
        <f>IF(MATCH($D$6*100+Calendrier!E12,$E$35:$E$73,0),1,0)</f>
        <v>#N/A</v>
      </c>
      <c r="F12" s="170" t="e">
        <f>IF(MATCH($D$6*100+Calendrier!F12,$E$35:$E$73,0),1,0)</f>
        <v>#N/A</v>
      </c>
      <c r="G12" s="170" t="e">
        <f>IF(MATCH($D$6*100+Calendrier!G12,$E$35:$E$73,0),1,0)</f>
        <v>#N/A</v>
      </c>
      <c r="H12" s="170" t="e">
        <f>IF(MATCH($D$6*100+Calendrier!H12,$E$35:$E$73,0),1,0)</f>
        <v>#N/A</v>
      </c>
      <c r="I12" s="170" t="e">
        <f>IF(MATCH($D$6*100+Calendrier!I12,$E$35:$E$73,0),1,0)</f>
        <v>#N/A</v>
      </c>
      <c r="J12" s="170" t="e">
        <f>IF(MATCH($D$6*100+Calendrier!J12,$E$35:$E$73,0),1,0)</f>
        <v>#N/A</v>
      </c>
      <c r="K12" s="110">
        <f>Calendrier!K12</f>
        <v>0</v>
      </c>
      <c r="L12" s="170" t="e">
        <f>IF(MATCH($L$6*100+Calendrier!L12,$E$35:$E$73,0),1,0)</f>
        <v>#N/A</v>
      </c>
      <c r="M12" s="170" t="e">
        <f>IF(MATCH($L$6*100+Calendrier!M12,$E$35:$E$73,0),1,0)</f>
        <v>#N/A</v>
      </c>
      <c r="N12" s="170" t="e">
        <f>IF(MATCH($L$6*100+Calendrier!N12,$E$35:$E$73,0),1,0)</f>
        <v>#N/A</v>
      </c>
      <c r="O12" s="170" t="e">
        <f>IF(MATCH($L$6*100+Calendrier!O12,$E$35:$E$73,0),1,0)</f>
        <v>#N/A</v>
      </c>
      <c r="P12" s="170" t="e">
        <f>IF(MATCH($L$6*100+Calendrier!P12,$E$35:$E$73,0),1,0)</f>
        <v>#N/A</v>
      </c>
      <c r="Q12" s="170" t="e">
        <f>IF(MATCH($L$6*100+Calendrier!Q12,$E$35:$E$73,0),1,0)</f>
        <v>#N/A</v>
      </c>
      <c r="R12" s="170" t="e">
        <f>IF(MATCH($L$6*100+Calendrier!R12,$E$35:$E$73,0),1,0)</f>
        <v>#N/A</v>
      </c>
      <c r="S12" s="110">
        <f>Calendrier!S12</f>
        <v>0</v>
      </c>
      <c r="T12" s="170" t="e">
        <f>IF(MATCH($T$6*100+Calendrier!T12,$E$35:$E$73,0),1,0)</f>
        <v>#N/A</v>
      </c>
      <c r="U12" s="170" t="e">
        <f>IF(MATCH($T$6*100+Calendrier!U12,$E$35:$E$73,0),1,0)</f>
        <v>#N/A</v>
      </c>
      <c r="V12" s="170" t="e">
        <f>IF(MATCH($T$6*100+Calendrier!V12,$E$35:$E$73,0),1,0)</f>
        <v>#N/A</v>
      </c>
      <c r="W12" s="170" t="e">
        <f>IF(MATCH($T$6*100+Calendrier!W12,$E$35:$E$73,0),1,0)</f>
        <v>#N/A</v>
      </c>
      <c r="X12" s="170" t="e">
        <f>IF(MATCH($T$6*100+Calendrier!X12,$E$35:$E$73,0),1,0)</f>
        <v>#N/A</v>
      </c>
      <c r="Y12" s="170" t="e">
        <f>IF(MATCH($T$6*100+Calendrier!Y12,$E$35:$E$73,0),1,0)</f>
        <v>#N/A</v>
      </c>
      <c r="Z12" s="170" t="e">
        <f>IF(MATCH($T$6*100+Calendrier!Z12,$E$35:$E$73,0),1,0)</f>
        <v>#N/A</v>
      </c>
      <c r="AA12" s="110">
        <f>Calendrier!AA12</f>
        <v>0</v>
      </c>
      <c r="AB12" s="170" t="e">
        <f>IF(MATCH($AB$6*100+Calendrier!AB12,$E$35:$E$73,0),1,0)</f>
        <v>#N/A</v>
      </c>
      <c r="AC12" s="170" t="e">
        <f>IF(MATCH($AB$6*100+Calendrier!AC12,$E$35:$E$73,0),1,0)</f>
        <v>#N/A</v>
      </c>
      <c r="AD12" s="170" t="e">
        <f>IF(MATCH($AB$6*100+Calendrier!AD12,$E$35:$E$73,0),1,0)</f>
        <v>#N/A</v>
      </c>
      <c r="AE12" s="170" t="e">
        <f>IF(MATCH($AB$6*100+Calendrier!AE12,$E$35:$E$73,0),1,0)</f>
        <v>#N/A</v>
      </c>
      <c r="AF12" s="170" t="e">
        <f>IF(MATCH($AB$6*100+Calendrier!AF12,$E$35:$E$73,0),1,0)</f>
        <v>#N/A</v>
      </c>
      <c r="AG12" s="170" t="e">
        <f>IF(MATCH($AB$6*100+Calendrier!AG12,$E$35:$E$73,0),1,0)</f>
        <v>#N/A</v>
      </c>
      <c r="AH12" s="170" t="e">
        <f>IF(MATCH($AB$6*100+Calendrier!AH12,$E$35:$E$73,0),1,0)</f>
        <v>#N/A</v>
      </c>
    </row>
    <row r="13" spans="1:38" x14ac:dyDescent="0.2">
      <c r="D13" s="170" t="e">
        <f>IF(MATCH($D$6*100+Calendrier!D13,$E$35:$E$73,0),1,0)</f>
        <v>#N/A</v>
      </c>
      <c r="E13" s="170" t="e">
        <f>IF(MATCH($D$6*100+Calendrier!E13,$E$35:$E$73,0),1,0)</f>
        <v>#N/A</v>
      </c>
      <c r="F13" s="170" t="e">
        <f>IF(MATCH($D$6*100+Calendrier!F13,$E$35:$E$73,0),1,0)</f>
        <v>#N/A</v>
      </c>
      <c r="G13" s="170" t="e">
        <f>IF(MATCH($D$6*100+Calendrier!G13,$E$35:$E$73,0),1,0)</f>
        <v>#N/A</v>
      </c>
      <c r="H13" s="170" t="e">
        <f>IF(MATCH($D$6*100+Calendrier!H13,$E$35:$E$73,0),1,0)</f>
        <v>#N/A</v>
      </c>
      <c r="I13" s="170" t="e">
        <f>IF(MATCH($D$6*100+Calendrier!I13,$E$35:$E$73,0),1,0)</f>
        <v>#N/A</v>
      </c>
      <c r="J13" s="170" t="e">
        <f>IF(MATCH($D$6*100+Calendrier!J13,$E$35:$E$73,0),1,0)</f>
        <v>#N/A</v>
      </c>
      <c r="K13" s="110">
        <f>Calendrier!K13</f>
        <v>0</v>
      </c>
      <c r="L13" s="170" t="e">
        <f>IF(MATCH($L$6*100+Calendrier!L13,$E$35:$E$73,0),1,0)</f>
        <v>#N/A</v>
      </c>
      <c r="M13" s="170" t="e">
        <f>IF(MATCH($L$6*100+Calendrier!M13,$E$35:$E$73,0),1,0)</f>
        <v>#N/A</v>
      </c>
      <c r="N13" s="170" t="e">
        <f>IF(MATCH($L$6*100+Calendrier!N13,$E$35:$E$73,0),1,0)</f>
        <v>#N/A</v>
      </c>
      <c r="O13" s="170" t="e">
        <f>IF(MATCH($L$6*100+Calendrier!O13,$E$35:$E$73,0),1,0)</f>
        <v>#N/A</v>
      </c>
      <c r="P13" s="170" t="e">
        <f>IF(MATCH($L$6*100+Calendrier!P13,$E$35:$E$73,0),1,0)</f>
        <v>#N/A</v>
      </c>
      <c r="Q13" s="170" t="e">
        <f>IF(MATCH($L$6*100+Calendrier!Q13,$E$35:$E$73,0),1,0)</f>
        <v>#N/A</v>
      </c>
      <c r="R13" s="170" t="e">
        <f>IF(MATCH($L$6*100+Calendrier!R13,$E$35:$E$73,0),1,0)</f>
        <v>#N/A</v>
      </c>
      <c r="S13" s="110">
        <f>Calendrier!S13</f>
        <v>0</v>
      </c>
      <c r="T13" s="170" t="e">
        <f>IF(MATCH($T$6*100+Calendrier!T13,$E$35:$E$73,0),1,0)</f>
        <v>#N/A</v>
      </c>
      <c r="U13" s="170" t="e">
        <f>IF(MATCH($T$6*100+Calendrier!U13,$E$35:$E$73,0),1,0)</f>
        <v>#N/A</v>
      </c>
      <c r="V13" s="170" t="e">
        <f>IF(MATCH($T$6*100+Calendrier!V13,$E$35:$E$73,0),1,0)</f>
        <v>#N/A</v>
      </c>
      <c r="W13" s="170" t="e">
        <f>IF(MATCH($T$6*100+Calendrier!W13,$E$35:$E$73,0),1,0)</f>
        <v>#N/A</v>
      </c>
      <c r="X13" s="170" t="e">
        <f>IF(MATCH($T$6*100+Calendrier!X13,$E$35:$E$73,0),1,0)</f>
        <v>#N/A</v>
      </c>
      <c r="Y13" s="170" t="e">
        <f>IF(MATCH($T$6*100+Calendrier!Y13,$E$35:$E$73,0),1,0)</f>
        <v>#N/A</v>
      </c>
      <c r="Z13" s="170" t="e">
        <f>IF(MATCH($T$6*100+Calendrier!Z13,$E$35:$E$73,0),1,0)</f>
        <v>#N/A</v>
      </c>
      <c r="AA13" s="110">
        <f>Calendrier!AA13</f>
        <v>0</v>
      </c>
      <c r="AB13" s="170" t="e">
        <f>IF(MATCH($AB$6*100+Calendrier!AB13,$E$35:$E$73,0),1,0)</f>
        <v>#N/A</v>
      </c>
      <c r="AC13" s="170" t="e">
        <f>IF(MATCH($AB$6*100+Calendrier!AC13,$E$35:$E$73,0),1,0)</f>
        <v>#N/A</v>
      </c>
      <c r="AD13" s="170" t="e">
        <f>IF(MATCH($AB$6*100+Calendrier!AD13,$E$35:$E$73,0),1,0)</f>
        <v>#N/A</v>
      </c>
      <c r="AE13" s="170" t="e">
        <f>IF(MATCH($AB$6*100+Calendrier!AE13,$E$35:$E$73,0),1,0)</f>
        <v>#N/A</v>
      </c>
      <c r="AF13" s="170" t="e">
        <f>IF(MATCH($AB$6*100+Calendrier!AF13,$E$35:$E$73,0),1,0)</f>
        <v>#N/A</v>
      </c>
      <c r="AG13" s="170" t="e">
        <f>IF(MATCH($AB$6*100+Calendrier!AG13,$E$35:$E$73,0),1,0)</f>
        <v>#N/A</v>
      </c>
      <c r="AH13" s="170" t="e">
        <f>IF(MATCH($AB$6*100+Calendrier!AH13,$E$35:$E$73,0),1,0)</f>
        <v>#N/A</v>
      </c>
    </row>
    <row r="14" spans="1:38" x14ac:dyDescent="0.2">
      <c r="D14" s="170" t="e">
        <f>IF(MATCH($D$6*100+Calendrier!D14,$E$35:$E$73,0),1,0)</f>
        <v>#N/A</v>
      </c>
      <c r="E14" s="170" t="e">
        <f>IF(MATCH($D$6*100+Calendrier!E14,$E$35:$E$73,0),1,0)</f>
        <v>#N/A</v>
      </c>
      <c r="F14" s="170" t="e">
        <f>IF(MATCH($D$6*100+Calendrier!F14,$E$35:$E$73,0),1,0)</f>
        <v>#N/A</v>
      </c>
      <c r="G14" s="170" t="e">
        <f>IF(MATCH($D$6*100+Calendrier!G14,$E$35:$E$73,0),1,0)</f>
        <v>#N/A</v>
      </c>
      <c r="H14" s="170" t="e">
        <f>IF(MATCH($D$6*100+Calendrier!H14,$E$35:$E$73,0),1,0)</f>
        <v>#N/A</v>
      </c>
      <c r="I14" s="170" t="e">
        <f>IF(MATCH($D$6*100+Calendrier!I14,$E$35:$E$73,0),1,0)</f>
        <v>#N/A</v>
      </c>
      <c r="J14" s="170" t="e">
        <f>IF(MATCH($D$6*100+Calendrier!J14,$E$35:$E$73,0),1,0)</f>
        <v>#N/A</v>
      </c>
      <c r="K14" s="110">
        <f>Calendrier!K14</f>
        <v>0</v>
      </c>
      <c r="L14" s="170" t="e">
        <f>IF(MATCH($L$6*100+Calendrier!L14,$E$35:$E$73,0),1,0)</f>
        <v>#N/A</v>
      </c>
      <c r="M14" s="170" t="e">
        <f>IF(MATCH($L$6*100+Calendrier!M14,$E$35:$E$73,0),1,0)</f>
        <v>#N/A</v>
      </c>
      <c r="N14" s="170" t="e">
        <f>IF(MATCH($L$6*100+Calendrier!N14,$E$35:$E$73,0),1,0)</f>
        <v>#N/A</v>
      </c>
      <c r="O14" s="170" t="e">
        <f>IF(MATCH($L$6*100+Calendrier!O14,$E$35:$E$73,0),1,0)</f>
        <v>#N/A</v>
      </c>
      <c r="P14" s="170" t="e">
        <f>IF(MATCH($L$6*100+Calendrier!P14,$E$35:$E$73,0),1,0)</f>
        <v>#N/A</v>
      </c>
      <c r="Q14" s="170" t="e">
        <f>IF(MATCH($L$6*100+Calendrier!Q14,$E$35:$E$73,0),1,0)</f>
        <v>#N/A</v>
      </c>
      <c r="R14" s="170" t="e">
        <f>IF(MATCH($L$6*100+Calendrier!R14,$E$35:$E$73,0),1,0)</f>
        <v>#N/A</v>
      </c>
      <c r="S14" s="110">
        <f>Calendrier!S14</f>
        <v>0</v>
      </c>
      <c r="T14" s="170" t="e">
        <f>IF(MATCH($T$6*100+Calendrier!T14,$E$35:$E$73,0),1,0)</f>
        <v>#N/A</v>
      </c>
      <c r="U14" s="170" t="e">
        <f>IF(MATCH($T$6*100+Calendrier!U14,$E$35:$E$73,0),1,0)</f>
        <v>#N/A</v>
      </c>
      <c r="V14" s="170" t="e">
        <f>IF(MATCH($T$6*100+Calendrier!V14,$E$35:$E$73,0),1,0)</f>
        <v>#N/A</v>
      </c>
      <c r="W14" s="170" t="e">
        <f>IF(MATCH($T$6*100+Calendrier!W14,$E$35:$E$73,0),1,0)</f>
        <v>#N/A</v>
      </c>
      <c r="X14" s="170" t="e">
        <f>IF(MATCH($T$6*100+Calendrier!X14,$E$35:$E$73,0),1,0)</f>
        <v>#N/A</v>
      </c>
      <c r="Y14" s="170" t="e">
        <f>IF(MATCH($T$6*100+Calendrier!Y14,$E$35:$E$73,0),1,0)</f>
        <v>#N/A</v>
      </c>
      <c r="Z14" s="170" t="e">
        <f>IF(MATCH($T$6*100+Calendrier!Z14,$E$35:$E$73,0),1,0)</f>
        <v>#N/A</v>
      </c>
      <c r="AA14" s="110">
        <f>Calendrier!AA14</f>
        <v>0</v>
      </c>
      <c r="AB14" s="170" t="e">
        <f>IF(MATCH($AB$6*100+Calendrier!AB14,$E$35:$E$73,0),1,0)</f>
        <v>#N/A</v>
      </c>
      <c r="AC14" s="170" t="e">
        <f>IF(MATCH($AB$6*100+Calendrier!AC14,$E$35:$E$73,0),1,0)</f>
        <v>#N/A</v>
      </c>
      <c r="AD14" s="170" t="e">
        <f>IF(MATCH($AB$6*100+Calendrier!AD14,$E$35:$E$73,0),1,0)</f>
        <v>#N/A</v>
      </c>
      <c r="AE14" s="170" t="e">
        <f>IF(MATCH($AB$6*100+Calendrier!AE14,$E$35:$E$73,0),1,0)</f>
        <v>#N/A</v>
      </c>
      <c r="AF14" s="170" t="e">
        <f>IF(MATCH($AB$6*100+Calendrier!AF14,$E$35:$E$73,0),1,0)</f>
        <v>#N/A</v>
      </c>
      <c r="AG14" s="170" t="e">
        <f>IF(MATCH($AB$6*100+Calendrier!AG14,$E$35:$E$73,0),1,0)</f>
        <v>#N/A</v>
      </c>
      <c r="AH14" s="170" t="e">
        <f>IF(MATCH($AB$6*100+Calendrier!AH14,$E$35:$E$73,0),1,0)</f>
        <v>#N/A</v>
      </c>
    </row>
    <row r="15" spans="1:38" x14ac:dyDescent="0.2">
      <c r="D15" s="110"/>
      <c r="E15" s="110"/>
      <c r="F15" s="110"/>
      <c r="G15" s="110"/>
      <c r="H15" s="110"/>
      <c r="I15" s="110"/>
      <c r="J15" s="110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  <c r="AF15" s="113"/>
      <c r="AG15" s="113"/>
      <c r="AH15" s="113"/>
    </row>
    <row r="16" spans="1:38" ht="36.75" x14ac:dyDescent="0.2">
      <c r="D16" s="269">
        <f>Calendrier!AV10</f>
        <v>5</v>
      </c>
      <c r="E16" s="195"/>
      <c r="F16" s="195"/>
      <c r="G16" s="195"/>
      <c r="H16" s="195"/>
      <c r="I16" s="195"/>
      <c r="J16" s="195"/>
      <c r="K16" s="23"/>
      <c r="L16" s="269">
        <f>Calendrier!AW10</f>
        <v>6</v>
      </c>
      <c r="M16" s="195"/>
      <c r="N16" s="195"/>
      <c r="O16" s="195"/>
      <c r="P16" s="195"/>
      <c r="Q16" s="195"/>
      <c r="R16" s="195"/>
      <c r="S16" s="23"/>
      <c r="T16" s="269">
        <f>Calendrier!AX10</f>
        <v>7</v>
      </c>
      <c r="U16" s="195"/>
      <c r="V16" s="195"/>
      <c r="W16" s="195"/>
      <c r="X16" s="195"/>
      <c r="Y16" s="195"/>
      <c r="Z16" s="195"/>
      <c r="AA16" s="23"/>
      <c r="AB16" s="269">
        <f>Calendrier!AY10</f>
        <v>8</v>
      </c>
      <c r="AC16" s="195"/>
      <c r="AD16" s="195"/>
      <c r="AE16" s="195"/>
      <c r="AF16" s="195"/>
      <c r="AG16" s="195"/>
      <c r="AH16" s="195"/>
    </row>
    <row r="17" spans="4:42" ht="16.5" thickBot="1" x14ac:dyDescent="0.3">
      <c r="D17" s="24" t="s">
        <v>1</v>
      </c>
      <c r="E17" s="24" t="s">
        <v>2</v>
      </c>
      <c r="F17" s="24" t="s">
        <v>2</v>
      </c>
      <c r="G17" s="24" t="s">
        <v>3</v>
      </c>
      <c r="H17" s="24" t="s">
        <v>4</v>
      </c>
      <c r="I17" s="25" t="s">
        <v>5</v>
      </c>
      <c r="J17" s="25" t="s">
        <v>6</v>
      </c>
      <c r="K17" s="1"/>
      <c r="L17" s="24" t="s">
        <v>1</v>
      </c>
      <c r="M17" s="24" t="s">
        <v>2</v>
      </c>
      <c r="N17" s="24" t="s">
        <v>2</v>
      </c>
      <c r="O17" s="24" t="s">
        <v>3</v>
      </c>
      <c r="P17" s="24" t="s">
        <v>4</v>
      </c>
      <c r="Q17" s="25" t="s">
        <v>5</v>
      </c>
      <c r="R17" s="25" t="s">
        <v>6</v>
      </c>
      <c r="S17" s="26"/>
      <c r="T17" s="24" t="s">
        <v>1</v>
      </c>
      <c r="U17" s="24" t="s">
        <v>2</v>
      </c>
      <c r="V17" s="24" t="s">
        <v>2</v>
      </c>
      <c r="W17" s="24" t="s">
        <v>3</v>
      </c>
      <c r="X17" s="24" t="s">
        <v>4</v>
      </c>
      <c r="Y17" s="25" t="s">
        <v>5</v>
      </c>
      <c r="Z17" s="25" t="s">
        <v>6</v>
      </c>
      <c r="AA17" s="1"/>
      <c r="AB17" s="24" t="s">
        <v>1</v>
      </c>
      <c r="AC17" s="24" t="s">
        <v>2</v>
      </c>
      <c r="AD17" s="24" t="s">
        <v>2</v>
      </c>
      <c r="AE17" s="24" t="s">
        <v>3</v>
      </c>
      <c r="AF17" s="24" t="s">
        <v>4</v>
      </c>
      <c r="AG17" s="25" t="s">
        <v>5</v>
      </c>
      <c r="AH17" s="25" t="s">
        <v>6</v>
      </c>
    </row>
    <row r="18" spans="4:42" x14ac:dyDescent="0.2">
      <c r="D18" s="170" t="e">
        <f>IF(MATCH($D$16*100+Calendrier!D18,$E$35:$E$73,0),1,0)</f>
        <v>#N/A</v>
      </c>
      <c r="E18" s="170" t="e">
        <f>IF(MATCH($D$16*100+Calendrier!E18,$E$35:$E$73,0),1,0)</f>
        <v>#N/A</v>
      </c>
      <c r="F18" s="170" t="e">
        <f>IF(MATCH($D$16*100+Calendrier!F18,$E$35:$E$73,0),1,0)</f>
        <v>#N/A</v>
      </c>
      <c r="G18" s="170" t="e">
        <f>IF(MATCH($D$16*100+Calendrier!G18,$E$35:$E$73,0),1,0)</f>
        <v>#N/A</v>
      </c>
      <c r="H18" s="170" t="e">
        <f>IF(MATCH($D$16*100+Calendrier!H18,$E$35:$E$73,0),1,0)</f>
        <v>#N/A</v>
      </c>
      <c r="I18" s="170" t="e">
        <f>IF(MATCH($D$16*100+Calendrier!I18,$E$35:$E$73,0),1,0)</f>
        <v>#N/A</v>
      </c>
      <c r="J18" s="170" t="e">
        <f>IF(MATCH($D$16*100+Calendrier!J18,$E$35:$E$73,0),1,0)</f>
        <v>#N/A</v>
      </c>
      <c r="K18" s="110">
        <f>Calendrier!K18</f>
        <v>0</v>
      </c>
      <c r="L18" s="170" t="e">
        <f>IF(MATCH($L$16*100+Calendrier!L18,$E$35:$E$73,0),1,0)</f>
        <v>#N/A</v>
      </c>
      <c r="M18" s="170" t="e">
        <f>IF(MATCH($L$16*100+Calendrier!M18,$E$35:$E$73,0),1,0)</f>
        <v>#N/A</v>
      </c>
      <c r="N18" s="170" t="e">
        <f>IF(MATCH($L$16*100+Calendrier!N18,$E$35:$E$73,0),1,0)</f>
        <v>#N/A</v>
      </c>
      <c r="O18" s="170" t="e">
        <f>IF(MATCH($L$16*100+Calendrier!O18,$E$35:$E$73,0),1,0)</f>
        <v>#N/A</v>
      </c>
      <c r="P18" s="170" t="e">
        <f>IF(MATCH($L$16*100+Calendrier!P18,$E$35:$E$73,0),1,0)</f>
        <v>#N/A</v>
      </c>
      <c r="Q18" s="170" t="e">
        <f>IF(MATCH($L$16*100+Calendrier!Q18,$E$35:$E$73,0),1,0)</f>
        <v>#N/A</v>
      </c>
      <c r="R18" s="170" t="e">
        <f>IF(MATCH($L$16*100+Calendrier!R18,$E$35:$E$73,0),1,0)</f>
        <v>#N/A</v>
      </c>
      <c r="S18" s="110">
        <f>Calendrier!S18</f>
        <v>0</v>
      </c>
      <c r="T18" s="170" t="e">
        <f>IF(MATCH($T$16*100+Calendrier!T18,$E$35:$E$73,0),1,0)</f>
        <v>#N/A</v>
      </c>
      <c r="U18" s="170" t="e">
        <f>IF(MATCH($T$16*100+Calendrier!U18,$E$35:$E$73,0),1,0)</f>
        <v>#N/A</v>
      </c>
      <c r="V18" s="170" t="e">
        <f>IF(MATCH($T$16*100+Calendrier!V18,$E$35:$E$73,0),1,0)</f>
        <v>#N/A</v>
      </c>
      <c r="W18" s="170" t="e">
        <f>IF(MATCH($T$16*100+Calendrier!W18,$E$35:$E$73,0),1,0)</f>
        <v>#N/A</v>
      </c>
      <c r="X18" s="170" t="e">
        <f>IF(MATCH($T$16*100+Calendrier!X18,$E$35:$E$73,0),1,0)</f>
        <v>#N/A</v>
      </c>
      <c r="Y18" s="170" t="e">
        <f>IF(MATCH($T$16*100+Calendrier!Y18,$E$35:$E$73,0),1,0)</f>
        <v>#N/A</v>
      </c>
      <c r="Z18" s="170" t="e">
        <f>IF(MATCH($T$16*100+Calendrier!Z18,$E$35:$E$73,0),1,0)</f>
        <v>#N/A</v>
      </c>
      <c r="AA18" s="110">
        <f>Calendrier!AA18</f>
        <v>0</v>
      </c>
      <c r="AB18" s="170" t="e">
        <f>IF(MATCH($AB$16*100+Calendrier!AB18,$E$35:$E$73,0),1,0)</f>
        <v>#N/A</v>
      </c>
      <c r="AC18" s="170" t="e">
        <f>IF(MATCH($AB$16*100+Calendrier!AC18,$E$35:$E$73,0),1,0)</f>
        <v>#N/A</v>
      </c>
      <c r="AD18" s="170" t="e">
        <f>IF(MATCH($AB$16*100+Calendrier!AD18,$E$35:$E$73,0),1,0)</f>
        <v>#N/A</v>
      </c>
      <c r="AE18" s="170" t="e">
        <f>IF(MATCH($AB$16*100+Calendrier!AE18,$E$35:$E$73,0),1,0)</f>
        <v>#N/A</v>
      </c>
      <c r="AF18" s="170" t="e">
        <f>IF(MATCH($AB$16*100+Calendrier!AF18,$E$35:$E$73,0),1,0)</f>
        <v>#N/A</v>
      </c>
      <c r="AG18" s="170" t="e">
        <f>IF(MATCH($AB$16*100+Calendrier!AG18,$E$35:$E$73,0),1,0)</f>
        <v>#N/A</v>
      </c>
      <c r="AH18" s="170" t="e">
        <f>IF(MATCH($AB$16*100+Calendrier!AH18,$E$35:$E$73,0),1,0)</f>
        <v>#N/A</v>
      </c>
    </row>
    <row r="19" spans="4:42" x14ac:dyDescent="0.2">
      <c r="D19" s="170" t="e">
        <f>IF(MATCH($D$16*100+Calendrier!D19,$E$35:$E$73,0),1,0)</f>
        <v>#N/A</v>
      </c>
      <c r="E19" s="170" t="e">
        <f>IF(MATCH($D$16*100+Calendrier!E19,$E$35:$E$73,0),1,0)</f>
        <v>#N/A</v>
      </c>
      <c r="F19" s="170" t="e">
        <f>IF(MATCH($D$16*100+Calendrier!F19,$E$35:$E$73,0),1,0)</f>
        <v>#N/A</v>
      </c>
      <c r="G19" s="170" t="e">
        <f>IF(MATCH($D$16*100+Calendrier!G19,$E$35:$E$73,0),1,0)</f>
        <v>#N/A</v>
      </c>
      <c r="H19" s="170" t="e">
        <f>IF(MATCH($D$16*100+Calendrier!H19,$E$35:$E$73,0),1,0)</f>
        <v>#N/A</v>
      </c>
      <c r="I19" s="170" t="e">
        <f>IF(MATCH($D$16*100+Calendrier!I19,$E$35:$E$73,0),1,0)</f>
        <v>#N/A</v>
      </c>
      <c r="J19" s="170" t="e">
        <f>IF(MATCH($D$16*100+Calendrier!J19,$E$35:$E$73,0),1,0)</f>
        <v>#N/A</v>
      </c>
      <c r="K19" s="110">
        <f>Calendrier!K19</f>
        <v>0</v>
      </c>
      <c r="L19" s="170" t="e">
        <f>IF(MATCH($L$16*100+Calendrier!L19,$E$35:$E$73,0),1,0)</f>
        <v>#N/A</v>
      </c>
      <c r="M19" s="170" t="e">
        <f>IF(MATCH($L$16*100+Calendrier!M19,$E$35:$E$73,0),1,0)</f>
        <v>#N/A</v>
      </c>
      <c r="N19" s="170" t="e">
        <f>IF(MATCH($L$16*100+Calendrier!N19,$E$35:$E$73,0),1,0)</f>
        <v>#N/A</v>
      </c>
      <c r="O19" s="170" t="e">
        <f>IF(MATCH($L$16*100+Calendrier!O19,$E$35:$E$73,0),1,0)</f>
        <v>#N/A</v>
      </c>
      <c r="P19" s="170" t="e">
        <f>IF(MATCH($L$16*100+Calendrier!P19,$E$35:$E$73,0),1,0)</f>
        <v>#N/A</v>
      </c>
      <c r="Q19" s="170" t="e">
        <f>IF(MATCH($L$16*100+Calendrier!Q19,$E$35:$E$73,0),1,0)</f>
        <v>#N/A</v>
      </c>
      <c r="R19" s="170" t="e">
        <f>IF(MATCH($L$16*100+Calendrier!R19,$E$35:$E$73,0),1,0)</f>
        <v>#N/A</v>
      </c>
      <c r="S19" s="110">
        <f>Calendrier!S19</f>
        <v>0</v>
      </c>
      <c r="T19" s="170" t="e">
        <f>IF(MATCH($T$16*100+Calendrier!T19,$E$35:$E$73,0),1,0)</f>
        <v>#N/A</v>
      </c>
      <c r="U19" s="170" t="e">
        <f>IF(MATCH($T$16*100+Calendrier!U19,$E$35:$E$73,0),1,0)</f>
        <v>#N/A</v>
      </c>
      <c r="V19" s="170" t="e">
        <f>IF(MATCH($T$16*100+Calendrier!V19,$E$35:$E$73,0),1,0)</f>
        <v>#N/A</v>
      </c>
      <c r="W19" s="170" t="e">
        <f>IF(MATCH($T$16*100+Calendrier!W19,$E$35:$E$73,0),1,0)</f>
        <v>#N/A</v>
      </c>
      <c r="X19" s="170" t="e">
        <f>IF(MATCH($T$16*100+Calendrier!X19,$E$35:$E$73,0),1,0)</f>
        <v>#N/A</v>
      </c>
      <c r="Y19" s="170" t="e">
        <f>IF(MATCH($T$16*100+Calendrier!Y19,$E$35:$E$73,0),1,0)</f>
        <v>#N/A</v>
      </c>
      <c r="Z19" s="170" t="e">
        <f>IF(MATCH($T$16*100+Calendrier!Z19,$E$35:$E$73,0),1,0)</f>
        <v>#N/A</v>
      </c>
      <c r="AA19" s="110">
        <f>Calendrier!AA19</f>
        <v>0</v>
      </c>
      <c r="AB19" s="170" t="e">
        <f>IF(MATCH($AB$16*100+Calendrier!AB19,$E$35:$E$73,0),1,0)</f>
        <v>#N/A</v>
      </c>
      <c r="AC19" s="170" t="e">
        <f>IF(MATCH($AB$16*100+Calendrier!AC19,$E$35:$E$73,0),1,0)</f>
        <v>#N/A</v>
      </c>
      <c r="AD19" s="170" t="e">
        <f>IF(MATCH($AB$16*100+Calendrier!AD19,$E$35:$E$73,0),1,0)</f>
        <v>#N/A</v>
      </c>
      <c r="AE19" s="170" t="e">
        <f>IF(MATCH($AB$16*100+Calendrier!AE19,$E$35:$E$73,0),1,0)</f>
        <v>#N/A</v>
      </c>
      <c r="AF19" s="170" t="e">
        <f>IF(MATCH($AB$16*100+Calendrier!AF19,$E$35:$E$73,0),1,0)</f>
        <v>#N/A</v>
      </c>
      <c r="AG19" s="170" t="e">
        <f>IF(MATCH($AB$16*100+Calendrier!AG19,$E$35:$E$73,0),1,0)</f>
        <v>#N/A</v>
      </c>
      <c r="AH19" s="170" t="e">
        <f>IF(MATCH($AB$16*100+Calendrier!AH19,$E$35:$E$73,0),1,0)</f>
        <v>#N/A</v>
      </c>
    </row>
    <row r="20" spans="4:42" x14ac:dyDescent="0.2">
      <c r="D20" s="170" t="e">
        <f>IF(MATCH($D$16*100+Calendrier!D20,$E$35:$E$73,0),1,0)</f>
        <v>#N/A</v>
      </c>
      <c r="E20" s="170" t="e">
        <f>IF(MATCH($D$16*100+Calendrier!E20,$E$35:$E$73,0),1,0)</f>
        <v>#N/A</v>
      </c>
      <c r="F20" s="170" t="e">
        <f>IF(MATCH($D$16*100+Calendrier!F20,$E$35:$E$73,0),1,0)</f>
        <v>#N/A</v>
      </c>
      <c r="G20" s="170" t="e">
        <f>IF(MATCH($D$16*100+Calendrier!G20,$E$35:$E$73,0),1,0)</f>
        <v>#N/A</v>
      </c>
      <c r="H20" s="170" t="e">
        <f>IF(MATCH($D$16*100+Calendrier!H20,$E$35:$E$73,0),1,0)</f>
        <v>#N/A</v>
      </c>
      <c r="I20" s="170" t="e">
        <f>IF(MATCH($D$16*100+Calendrier!I20,$E$35:$E$73,0),1,0)</f>
        <v>#N/A</v>
      </c>
      <c r="J20" s="170" t="e">
        <f>IF(MATCH($D$16*100+Calendrier!J20,$E$35:$E$73,0),1,0)</f>
        <v>#N/A</v>
      </c>
      <c r="K20" s="110">
        <f>Calendrier!K20</f>
        <v>0</v>
      </c>
      <c r="L20" s="170" t="e">
        <f>IF(MATCH($L$16*100+Calendrier!L20,$E$35:$E$73,0),1,0)</f>
        <v>#N/A</v>
      </c>
      <c r="M20" s="170" t="e">
        <f>IF(MATCH($L$16*100+Calendrier!M20,$E$35:$E$73,0),1,0)</f>
        <v>#N/A</v>
      </c>
      <c r="N20" s="170" t="e">
        <f>IF(MATCH($L$16*100+Calendrier!N20,$E$35:$E$73,0),1,0)</f>
        <v>#N/A</v>
      </c>
      <c r="O20" s="170" t="e">
        <f>IF(MATCH($L$16*100+Calendrier!O20,$E$35:$E$73,0),1,0)</f>
        <v>#N/A</v>
      </c>
      <c r="P20" s="170" t="e">
        <f>IF(MATCH($L$16*100+Calendrier!P20,$E$35:$E$73,0),1,0)</f>
        <v>#N/A</v>
      </c>
      <c r="Q20" s="170" t="e">
        <f>IF(MATCH($L$16*100+Calendrier!Q20,$E$35:$E$73,0),1,0)</f>
        <v>#N/A</v>
      </c>
      <c r="R20" s="170" t="e">
        <f>IF(MATCH($L$16*100+Calendrier!R20,$E$35:$E$73,0),1,0)</f>
        <v>#N/A</v>
      </c>
      <c r="S20" s="110">
        <f>Calendrier!S20</f>
        <v>0</v>
      </c>
      <c r="T20" s="170" t="e">
        <f>IF(MATCH($T$16*100+Calendrier!T20,$E$35:$E$73,0),1,0)</f>
        <v>#N/A</v>
      </c>
      <c r="U20" s="170" t="e">
        <f>IF(MATCH($T$16*100+Calendrier!U20,$E$35:$E$73,0),1,0)</f>
        <v>#N/A</v>
      </c>
      <c r="V20" s="170" t="e">
        <f>IF(MATCH($T$16*100+Calendrier!V20,$E$35:$E$73,0),1,0)</f>
        <v>#N/A</v>
      </c>
      <c r="W20" s="170" t="e">
        <f>IF(MATCH($T$16*100+Calendrier!W20,$E$35:$E$73,0),1,0)</f>
        <v>#N/A</v>
      </c>
      <c r="X20" s="170" t="e">
        <f>IF(MATCH($T$16*100+Calendrier!X20,$E$35:$E$73,0),1,0)</f>
        <v>#N/A</v>
      </c>
      <c r="Y20" s="170" t="e">
        <f>IF(MATCH($T$16*100+Calendrier!Y20,$E$35:$E$73,0),1,0)</f>
        <v>#N/A</v>
      </c>
      <c r="Z20" s="170" t="e">
        <f>IF(MATCH($T$16*100+Calendrier!Z20,$E$35:$E$73,0),1,0)</f>
        <v>#N/A</v>
      </c>
      <c r="AA20" s="110">
        <f>Calendrier!AA20</f>
        <v>0</v>
      </c>
      <c r="AB20" s="170" t="e">
        <f>IF(MATCH($AB$16*100+Calendrier!AB20,$E$35:$E$73,0),1,0)</f>
        <v>#N/A</v>
      </c>
      <c r="AC20" s="170" t="e">
        <f>IF(MATCH($AB$16*100+Calendrier!AC20,$E$35:$E$73,0),1,0)</f>
        <v>#N/A</v>
      </c>
      <c r="AD20" s="170" t="e">
        <f>IF(MATCH($AB$16*100+Calendrier!AD20,$E$35:$E$73,0),1,0)</f>
        <v>#N/A</v>
      </c>
      <c r="AE20" s="170" t="e">
        <f>IF(MATCH($AB$16*100+Calendrier!AE20,$E$35:$E$73,0),1,0)</f>
        <v>#N/A</v>
      </c>
      <c r="AF20" s="170" t="e">
        <f>IF(MATCH($AB$16*100+Calendrier!AF20,$E$35:$E$73,0),1,0)</f>
        <v>#N/A</v>
      </c>
      <c r="AG20" s="170" t="e">
        <f>IF(MATCH($AB$16*100+Calendrier!AG20,$E$35:$E$73,0),1,0)</f>
        <v>#N/A</v>
      </c>
      <c r="AH20" s="170" t="e">
        <f>IF(MATCH($AB$16*100+Calendrier!AH20,$E$35:$E$73,0),1,0)</f>
        <v>#N/A</v>
      </c>
      <c r="AP20" s="172"/>
    </row>
    <row r="21" spans="4:42" x14ac:dyDescent="0.2">
      <c r="D21" s="170" t="e">
        <f>IF(MATCH($D$16*100+Calendrier!D21,$E$35:$E$73,0),1,0)</f>
        <v>#N/A</v>
      </c>
      <c r="E21" s="170" t="e">
        <f>IF(MATCH($D$16*100+Calendrier!E21,$E$35:$E$73,0),1,0)</f>
        <v>#N/A</v>
      </c>
      <c r="F21" s="170" t="e">
        <f>IF(MATCH($D$16*100+Calendrier!F21,$E$35:$E$73,0),1,0)</f>
        <v>#N/A</v>
      </c>
      <c r="G21" s="170" t="e">
        <f>IF(MATCH($D$16*100+Calendrier!G21,$E$35:$E$73,0),1,0)</f>
        <v>#N/A</v>
      </c>
      <c r="H21" s="170" t="e">
        <f>IF(MATCH($D$16*100+Calendrier!H21,$E$35:$E$73,0),1,0)</f>
        <v>#N/A</v>
      </c>
      <c r="I21" s="170" t="e">
        <f>IF(MATCH($D$16*100+Calendrier!I21,$E$35:$E$73,0),1,0)</f>
        <v>#N/A</v>
      </c>
      <c r="J21" s="170" t="e">
        <f>IF(MATCH($D$16*100+Calendrier!J21,$E$35:$E$73,0),1,0)</f>
        <v>#N/A</v>
      </c>
      <c r="K21" s="110">
        <f>Calendrier!K21</f>
        <v>0</v>
      </c>
      <c r="L21" s="170" t="e">
        <f>IF(MATCH($L$16*100+Calendrier!L21,$E$35:$E$73,0),1,0)</f>
        <v>#N/A</v>
      </c>
      <c r="M21" s="170" t="e">
        <f>IF(MATCH($L$16*100+Calendrier!M21,$E$35:$E$73,0),1,0)</f>
        <v>#N/A</v>
      </c>
      <c r="N21" s="170" t="e">
        <f>IF(MATCH($L$16*100+Calendrier!N21,$E$35:$E$73,0),1,0)</f>
        <v>#N/A</v>
      </c>
      <c r="O21" s="170" t="e">
        <f>IF(MATCH($L$16*100+Calendrier!O21,$E$35:$E$73,0),1,0)</f>
        <v>#N/A</v>
      </c>
      <c r="P21" s="170" t="e">
        <f>IF(MATCH($L$16*100+Calendrier!P21,$E$35:$E$73,0),1,0)</f>
        <v>#N/A</v>
      </c>
      <c r="Q21" s="170" t="e">
        <f>IF(MATCH($L$16*100+Calendrier!Q21,$E$35:$E$73,0),1,0)</f>
        <v>#N/A</v>
      </c>
      <c r="R21" s="170" t="e">
        <f>IF(MATCH($L$16*100+Calendrier!R21,$E$35:$E$73,0),1,0)</f>
        <v>#N/A</v>
      </c>
      <c r="S21" s="110">
        <f>Calendrier!S21</f>
        <v>0</v>
      </c>
      <c r="T21" s="170" t="e">
        <f>IF(MATCH($T$16*100+Calendrier!T21,$E$35:$E$73,0),1,0)</f>
        <v>#N/A</v>
      </c>
      <c r="U21" s="170" t="e">
        <f>IF(MATCH($T$16*100+Calendrier!U21,$E$35:$E$73,0),1,0)</f>
        <v>#N/A</v>
      </c>
      <c r="V21" s="170" t="e">
        <f>IF(MATCH($T$16*100+Calendrier!V21,$E$35:$E$73,0),1,0)</f>
        <v>#N/A</v>
      </c>
      <c r="W21" s="170" t="e">
        <f>IF(MATCH($T$16*100+Calendrier!W21,$E$35:$E$73,0),1,0)</f>
        <v>#N/A</v>
      </c>
      <c r="X21" s="170" t="e">
        <f>IF(MATCH($T$16*100+Calendrier!X21,$E$35:$E$73,0),1,0)</f>
        <v>#N/A</v>
      </c>
      <c r="Y21" s="170" t="e">
        <f>IF(MATCH($T$16*100+Calendrier!Y21,$E$35:$E$73,0),1,0)</f>
        <v>#N/A</v>
      </c>
      <c r="Z21" s="170" t="e">
        <f>IF(MATCH($T$16*100+Calendrier!Z21,$E$35:$E$73,0),1,0)</f>
        <v>#N/A</v>
      </c>
      <c r="AA21" s="110">
        <f>Calendrier!AA21</f>
        <v>0</v>
      </c>
      <c r="AB21" s="170" t="e">
        <f>IF(MATCH($AB$16*100+Calendrier!AB21,$E$35:$E$73,0),1,0)</f>
        <v>#N/A</v>
      </c>
      <c r="AC21" s="170" t="e">
        <f>IF(MATCH($AB$16*100+Calendrier!AC21,$E$35:$E$73,0),1,0)</f>
        <v>#N/A</v>
      </c>
      <c r="AD21" s="170" t="e">
        <f>IF(MATCH($AB$16*100+Calendrier!AD21,$E$35:$E$73,0),1,0)</f>
        <v>#N/A</v>
      </c>
      <c r="AE21" s="170" t="e">
        <f>IF(MATCH($AB$16*100+Calendrier!AE21,$E$35:$E$73,0),1,0)</f>
        <v>#N/A</v>
      </c>
      <c r="AF21" s="170" t="e">
        <f>IF(MATCH($AB$16*100+Calendrier!AF21,$E$35:$E$73,0),1,0)</f>
        <v>#N/A</v>
      </c>
      <c r="AG21" s="170" t="e">
        <f>IF(MATCH($AB$16*100+Calendrier!AG21,$E$35:$E$73,0),1,0)</f>
        <v>#N/A</v>
      </c>
      <c r="AH21" s="170" t="e">
        <f>IF(MATCH($AB$16*100+Calendrier!AH21,$E$35:$E$73,0),1,0)</f>
        <v>#N/A</v>
      </c>
    </row>
    <row r="22" spans="4:42" x14ac:dyDescent="0.2">
      <c r="D22" s="170" t="e">
        <f>IF(MATCH($D$16*100+Calendrier!D22,$E$35:$E$73,0),1,0)</f>
        <v>#N/A</v>
      </c>
      <c r="E22" s="170" t="e">
        <f>IF(MATCH($D$16*100+Calendrier!E22,$E$35:$E$73,0),1,0)</f>
        <v>#N/A</v>
      </c>
      <c r="F22" s="170" t="e">
        <f>IF(MATCH($D$16*100+Calendrier!F22,$E$35:$E$73,0),1,0)</f>
        <v>#N/A</v>
      </c>
      <c r="G22" s="170" t="e">
        <f>IF(MATCH($D$16*100+Calendrier!G22,$E$35:$E$73,0),1,0)</f>
        <v>#N/A</v>
      </c>
      <c r="H22" s="170" t="e">
        <f>IF(MATCH($D$16*100+Calendrier!H22,$E$35:$E$73,0),1,0)</f>
        <v>#N/A</v>
      </c>
      <c r="I22" s="170" t="e">
        <f>IF(MATCH($D$16*100+Calendrier!I22,$E$35:$E$73,0),1,0)</f>
        <v>#N/A</v>
      </c>
      <c r="J22" s="170" t="e">
        <f>IF(MATCH($D$16*100+Calendrier!J22,$E$35:$E$73,0),1,0)</f>
        <v>#N/A</v>
      </c>
      <c r="K22" s="110">
        <f>Calendrier!K22</f>
        <v>0</v>
      </c>
      <c r="L22" s="170" t="e">
        <f>IF(MATCH($L$16*100+Calendrier!L22,$E$35:$E$73,0),1,0)</f>
        <v>#N/A</v>
      </c>
      <c r="M22" s="170" t="e">
        <f>IF(MATCH($L$16*100+Calendrier!M22,$E$35:$E$73,0),1,0)</f>
        <v>#N/A</v>
      </c>
      <c r="N22" s="170" t="e">
        <f>IF(MATCH($L$16*100+Calendrier!N22,$E$35:$E$73,0),1,0)</f>
        <v>#N/A</v>
      </c>
      <c r="O22" s="170" t="e">
        <f>IF(MATCH($L$16*100+Calendrier!O22,$E$35:$E$73,0),1,0)</f>
        <v>#N/A</v>
      </c>
      <c r="P22" s="170" t="e">
        <f>IF(MATCH($L$16*100+Calendrier!P22,$E$35:$E$73,0),1,0)</f>
        <v>#N/A</v>
      </c>
      <c r="Q22" s="170" t="e">
        <f>IF(MATCH($L$16*100+Calendrier!Q22,$E$35:$E$73,0),1,0)</f>
        <v>#N/A</v>
      </c>
      <c r="R22" s="170" t="e">
        <f>IF(MATCH($L$16*100+Calendrier!R22,$E$35:$E$73,0),1,0)</f>
        <v>#N/A</v>
      </c>
      <c r="S22" s="110">
        <f>Calendrier!S22</f>
        <v>0</v>
      </c>
      <c r="T22" s="170" t="e">
        <f>IF(MATCH($T$16*100+Calendrier!T22,$E$35:$E$73,0),1,0)</f>
        <v>#N/A</v>
      </c>
      <c r="U22" s="170" t="e">
        <f>IF(MATCH($T$16*100+Calendrier!U22,$E$35:$E$73,0),1,0)</f>
        <v>#N/A</v>
      </c>
      <c r="V22" s="170" t="e">
        <f>IF(MATCH($T$16*100+Calendrier!V22,$E$35:$E$73,0),1,0)</f>
        <v>#N/A</v>
      </c>
      <c r="W22" s="170" t="e">
        <f>IF(MATCH($T$16*100+Calendrier!W22,$E$35:$E$73,0),1,0)</f>
        <v>#N/A</v>
      </c>
      <c r="X22" s="170" t="e">
        <f>IF(MATCH($T$16*100+Calendrier!X22,$E$35:$E$73,0),1,0)</f>
        <v>#N/A</v>
      </c>
      <c r="Y22" s="170" t="e">
        <f>IF(MATCH($T$16*100+Calendrier!Y22,$E$35:$E$73,0),1,0)</f>
        <v>#N/A</v>
      </c>
      <c r="Z22" s="170" t="e">
        <f>IF(MATCH($T$16*100+Calendrier!Z22,$E$35:$E$73,0),1,0)</f>
        <v>#N/A</v>
      </c>
      <c r="AA22" s="110">
        <f>Calendrier!AA22</f>
        <v>0</v>
      </c>
      <c r="AB22" s="170" t="e">
        <f>IF(MATCH($AB$16*100+Calendrier!AB22,$E$35:$E$73,0),1,0)</f>
        <v>#N/A</v>
      </c>
      <c r="AC22" s="170" t="e">
        <f>IF(MATCH($AB$16*100+Calendrier!AC22,$E$35:$E$73,0),1,0)</f>
        <v>#N/A</v>
      </c>
      <c r="AD22" s="170" t="e">
        <f>IF(MATCH($AB$16*100+Calendrier!AD22,$E$35:$E$73,0),1,0)</f>
        <v>#N/A</v>
      </c>
      <c r="AE22" s="170" t="e">
        <f>IF(MATCH($AB$16*100+Calendrier!AE22,$E$35:$E$73,0),1,0)</f>
        <v>#N/A</v>
      </c>
      <c r="AF22" s="170" t="e">
        <f>IF(MATCH($AB$16*100+Calendrier!AF22,$E$35:$E$73,0),1,0)</f>
        <v>#N/A</v>
      </c>
      <c r="AG22" s="170" t="e">
        <f>IF(MATCH($AB$16*100+Calendrier!AG22,$E$35:$E$73,0),1,0)</f>
        <v>#N/A</v>
      </c>
      <c r="AH22" s="170" t="e">
        <f>IF(MATCH($AB$16*100+Calendrier!AH22,$E$35:$E$73,0),1,0)</f>
        <v>#N/A</v>
      </c>
    </row>
    <row r="23" spans="4:42" x14ac:dyDescent="0.2">
      <c r="D23" s="170" t="e">
        <f>IF(MATCH($D$16*100+Calendrier!D23,$E$35:$E$73,0),1,0)</f>
        <v>#N/A</v>
      </c>
      <c r="E23" s="170" t="e">
        <f>IF(MATCH($D$16*100+Calendrier!E23,$E$35:$E$73,0),1,0)</f>
        <v>#N/A</v>
      </c>
      <c r="F23" s="170" t="e">
        <f>IF(MATCH($D$16*100+Calendrier!F23,$E$35:$E$73,0),1,0)</f>
        <v>#N/A</v>
      </c>
      <c r="G23" s="170" t="e">
        <f>IF(MATCH($D$16*100+Calendrier!G23,$E$35:$E$73,0),1,0)</f>
        <v>#N/A</v>
      </c>
      <c r="H23" s="170" t="e">
        <f>IF(MATCH($D$16*100+Calendrier!H23,$E$35:$E$73,0),1,0)</f>
        <v>#N/A</v>
      </c>
      <c r="I23" s="170" t="e">
        <f>IF(MATCH($D$16*100+Calendrier!I23,$E$35:$E$73,0),1,0)</f>
        <v>#N/A</v>
      </c>
      <c r="J23" s="170" t="e">
        <f>IF(MATCH($D$16*100+Calendrier!J23,$E$35:$E$73,0),1,0)</f>
        <v>#N/A</v>
      </c>
      <c r="K23" s="110">
        <f>Calendrier!K23</f>
        <v>0</v>
      </c>
      <c r="L23" s="170" t="e">
        <f>IF(MATCH($L$16*100+Calendrier!L23,$E$35:$E$73,0),1,0)</f>
        <v>#N/A</v>
      </c>
      <c r="M23" s="170" t="e">
        <f>IF(MATCH($L$16*100+Calendrier!M23,$E$35:$E$73,0),1,0)</f>
        <v>#N/A</v>
      </c>
      <c r="N23" s="170" t="e">
        <f>IF(MATCH($L$16*100+Calendrier!N23,$E$35:$E$73,0),1,0)</f>
        <v>#N/A</v>
      </c>
      <c r="O23" s="170" t="e">
        <f>IF(MATCH($L$16*100+Calendrier!O23,$E$35:$E$73,0),1,0)</f>
        <v>#N/A</v>
      </c>
      <c r="P23" s="170" t="e">
        <f>IF(MATCH($L$16*100+Calendrier!P23,$E$35:$E$73,0),1,0)</f>
        <v>#N/A</v>
      </c>
      <c r="Q23" s="170" t="e">
        <f>IF(MATCH($L$16*100+Calendrier!Q23,$E$35:$E$73,0),1,0)</f>
        <v>#N/A</v>
      </c>
      <c r="R23" s="170" t="e">
        <f>IF(MATCH($L$16*100+Calendrier!R23,$E$35:$E$73,0),1,0)</f>
        <v>#N/A</v>
      </c>
      <c r="S23" s="110">
        <f>Calendrier!S23</f>
        <v>0</v>
      </c>
      <c r="T23" s="170" t="e">
        <f>IF(MATCH($T$16*100+Calendrier!T23,$E$35:$E$73,0),1,0)</f>
        <v>#N/A</v>
      </c>
      <c r="U23" s="170" t="e">
        <f>IF(MATCH($T$16*100+Calendrier!U23,$E$35:$E$73,0),1,0)</f>
        <v>#N/A</v>
      </c>
      <c r="V23" s="170" t="e">
        <f>IF(MATCH($T$16*100+Calendrier!V23,$E$35:$E$73,0),1,0)</f>
        <v>#N/A</v>
      </c>
      <c r="W23" s="170" t="e">
        <f>IF(MATCH($T$16*100+Calendrier!W23,$E$35:$E$73,0),1,0)</f>
        <v>#N/A</v>
      </c>
      <c r="X23" s="170" t="e">
        <f>IF(MATCH($T$16*100+Calendrier!X23,$E$35:$E$73,0),1,0)</f>
        <v>#N/A</v>
      </c>
      <c r="Y23" s="170" t="e">
        <f>IF(MATCH($T$16*100+Calendrier!Y23,$E$35:$E$73,0),1,0)</f>
        <v>#N/A</v>
      </c>
      <c r="Z23" s="170" t="e">
        <f>IF(MATCH($T$16*100+Calendrier!Z23,$E$35:$E$73,0),1,0)</f>
        <v>#N/A</v>
      </c>
      <c r="AA23" s="110">
        <f>Calendrier!AA23</f>
        <v>0</v>
      </c>
      <c r="AB23" s="170" t="e">
        <f>IF(MATCH($AB$16*100+Calendrier!AB23,$E$35:$E$73,0),1,0)</f>
        <v>#N/A</v>
      </c>
      <c r="AC23" s="170" t="e">
        <f>IF(MATCH($AB$16*100+Calendrier!AC23,$E$35:$E$73,0),1,0)</f>
        <v>#N/A</v>
      </c>
      <c r="AD23" s="170" t="e">
        <f>IF(MATCH($AB$16*100+Calendrier!AD23,$E$35:$E$73,0),1,0)</f>
        <v>#N/A</v>
      </c>
      <c r="AE23" s="170" t="e">
        <f>IF(MATCH($AB$16*100+Calendrier!AE23,$E$35:$E$73,0),1,0)</f>
        <v>#N/A</v>
      </c>
      <c r="AF23" s="170" t="e">
        <f>IF(MATCH($AB$16*100+Calendrier!AF23,$E$35:$E$73,0),1,0)</f>
        <v>#N/A</v>
      </c>
      <c r="AG23" s="170" t="e">
        <f>IF(MATCH($AB$16*100+Calendrier!AG23,$E$35:$E$73,0),1,0)</f>
        <v>#N/A</v>
      </c>
      <c r="AH23" s="170" t="e">
        <f>IF(MATCH($AB$16*100+Calendrier!AH23,$E$35:$E$73,0),1,0)</f>
        <v>#N/A</v>
      </c>
    </row>
    <row r="24" spans="4:42" x14ac:dyDescent="0.2">
      <c r="D24" s="170" t="e">
        <f>IF(MATCH($D$16*100+Calendrier!D24,$E$35:$E$73,0),1,0)</f>
        <v>#N/A</v>
      </c>
      <c r="E24" s="170" t="e">
        <f>IF(MATCH($D$16*100+Calendrier!E24,$E$35:$E$73,0),1,0)</f>
        <v>#N/A</v>
      </c>
      <c r="F24" s="170" t="e">
        <f>IF(MATCH($D$16*100+Calendrier!F24,$E$35:$E$73,0),1,0)</f>
        <v>#N/A</v>
      </c>
      <c r="G24" s="170" t="e">
        <f>IF(MATCH($D$16*100+Calendrier!G24,$E$35:$E$73,0),1,0)</f>
        <v>#N/A</v>
      </c>
      <c r="H24" s="170" t="e">
        <f>IF(MATCH($D$16*100+Calendrier!H24,$E$35:$E$73,0),1,0)</f>
        <v>#N/A</v>
      </c>
      <c r="I24" s="170" t="e">
        <f>IF(MATCH($D$16*100+Calendrier!I24,$E$35:$E$73,0),1,0)</f>
        <v>#N/A</v>
      </c>
      <c r="J24" s="170" t="e">
        <f>IF(MATCH($D$16*100+Calendrier!J24,$E$35:$E$73,0),1,0)</f>
        <v>#N/A</v>
      </c>
      <c r="K24" s="110">
        <f>Calendrier!K24</f>
        <v>0</v>
      </c>
      <c r="L24" s="170" t="e">
        <f>IF(MATCH($L$16*100+Calendrier!L24,$E$35:$E$73,0),1,0)</f>
        <v>#N/A</v>
      </c>
      <c r="M24" s="170" t="e">
        <f>IF(MATCH($L$16*100+Calendrier!M24,$E$35:$E$73,0),1,0)</f>
        <v>#N/A</v>
      </c>
      <c r="N24" s="170" t="e">
        <f>IF(MATCH($L$16*100+Calendrier!N24,$E$35:$E$73,0),1,0)</f>
        <v>#N/A</v>
      </c>
      <c r="O24" s="170" t="e">
        <f>IF(MATCH($L$16*100+Calendrier!O24,$E$35:$E$73,0),1,0)</f>
        <v>#N/A</v>
      </c>
      <c r="P24" s="170" t="e">
        <f>IF(MATCH($L$16*100+Calendrier!P24,$E$35:$E$73,0),1,0)</f>
        <v>#N/A</v>
      </c>
      <c r="Q24" s="170" t="e">
        <f>IF(MATCH($L$16*100+Calendrier!Q24,$E$35:$E$73,0),1,0)</f>
        <v>#N/A</v>
      </c>
      <c r="R24" s="170" t="e">
        <f>IF(MATCH($L$16*100+Calendrier!R24,$E$35:$E$73,0),1,0)</f>
        <v>#N/A</v>
      </c>
      <c r="S24" s="110">
        <f>Calendrier!S24</f>
        <v>0</v>
      </c>
      <c r="T24" s="170" t="e">
        <f>IF(MATCH($T$16*100+Calendrier!T24,$E$35:$E$73,0),1,0)</f>
        <v>#N/A</v>
      </c>
      <c r="U24" s="170" t="e">
        <f>IF(MATCH($T$16*100+Calendrier!U24,$E$35:$E$73,0),1,0)</f>
        <v>#N/A</v>
      </c>
      <c r="V24" s="170" t="e">
        <f>IF(MATCH($T$16*100+Calendrier!V24,$E$35:$E$73,0),1,0)</f>
        <v>#N/A</v>
      </c>
      <c r="W24" s="170" t="e">
        <f>IF(MATCH($T$16*100+Calendrier!W24,$E$35:$E$73,0),1,0)</f>
        <v>#N/A</v>
      </c>
      <c r="X24" s="170" t="e">
        <f>IF(MATCH($T$16*100+Calendrier!X24,$E$35:$E$73,0),1,0)</f>
        <v>#N/A</v>
      </c>
      <c r="Y24" s="170" t="e">
        <f>IF(MATCH($T$16*100+Calendrier!Y24,$E$35:$E$73,0),1,0)</f>
        <v>#N/A</v>
      </c>
      <c r="Z24" s="170" t="e">
        <f>IF(MATCH($T$16*100+Calendrier!Z24,$E$35:$E$73,0),1,0)</f>
        <v>#N/A</v>
      </c>
      <c r="AA24" s="110">
        <f>Calendrier!AA24</f>
        <v>0</v>
      </c>
      <c r="AB24" s="170" t="e">
        <f>IF(MATCH($AB$16*100+Calendrier!AB24,$E$35:$E$73,0),1,0)</f>
        <v>#N/A</v>
      </c>
      <c r="AC24" s="170" t="e">
        <f>IF(MATCH($AB$16*100+Calendrier!AC24,$E$35:$E$73,0),1,0)</f>
        <v>#N/A</v>
      </c>
      <c r="AD24" s="170" t="e">
        <f>IF(MATCH($AB$16*100+Calendrier!AD24,$E$35:$E$73,0),1,0)</f>
        <v>#N/A</v>
      </c>
      <c r="AE24" s="170" t="e">
        <f>IF(MATCH($AB$16*100+Calendrier!AE24,$E$35:$E$73,0),1,0)</f>
        <v>#N/A</v>
      </c>
      <c r="AF24" s="170" t="e">
        <f>IF(MATCH($AB$16*100+Calendrier!AF24,$E$35:$E$73,0),1,0)</f>
        <v>#N/A</v>
      </c>
      <c r="AG24" s="170" t="e">
        <f>IF(MATCH($AB$16*100+Calendrier!AG24,$E$35:$E$73,0),1,0)</f>
        <v>#N/A</v>
      </c>
      <c r="AH24" s="170" t="e">
        <f>IF(MATCH($AB$16*100+Calendrier!AH24,$E$35:$E$73,0),1,0)</f>
        <v>#N/A</v>
      </c>
    </row>
    <row r="25" spans="4:42" ht="36.75" x14ac:dyDescent="0.2">
      <c r="D25" s="269">
        <f>Calendrier!AZ10</f>
        <v>9</v>
      </c>
      <c r="E25" s="195"/>
      <c r="F25" s="195"/>
      <c r="G25" s="195"/>
      <c r="H25" s="195"/>
      <c r="I25" s="195"/>
      <c r="J25" s="195"/>
      <c r="K25" s="23"/>
      <c r="L25" s="269">
        <f>Calendrier!BA10</f>
        <v>10</v>
      </c>
      <c r="M25" s="195"/>
      <c r="N25" s="195"/>
      <c r="O25" s="195"/>
      <c r="P25" s="195"/>
      <c r="Q25" s="195"/>
      <c r="R25" s="195"/>
      <c r="S25" s="27"/>
      <c r="T25" s="269">
        <f>Calendrier!BB10</f>
        <v>11</v>
      </c>
      <c r="U25" s="195"/>
      <c r="V25" s="195"/>
      <c r="W25" s="195"/>
      <c r="X25" s="195"/>
      <c r="Y25" s="195"/>
      <c r="Z25" s="195"/>
      <c r="AA25" s="23"/>
      <c r="AB25" s="269">
        <f>Calendrier!BC10</f>
        <v>12</v>
      </c>
      <c r="AC25" s="195"/>
      <c r="AD25" s="195"/>
      <c r="AE25" s="195"/>
      <c r="AF25" s="195"/>
      <c r="AG25" s="195"/>
      <c r="AH25" s="195"/>
    </row>
    <row r="26" spans="4:42" ht="16.5" thickBot="1" x14ac:dyDescent="0.3">
      <c r="D26" s="24" t="s">
        <v>1</v>
      </c>
      <c r="E26" s="24" t="s">
        <v>2</v>
      </c>
      <c r="F26" s="24" t="s">
        <v>2</v>
      </c>
      <c r="G26" s="24" t="s">
        <v>3</v>
      </c>
      <c r="H26" s="24" t="s">
        <v>4</v>
      </c>
      <c r="I26" s="25" t="s">
        <v>5</v>
      </c>
      <c r="J26" s="25" t="s">
        <v>6</v>
      </c>
      <c r="K26" s="1"/>
      <c r="L26" s="24" t="s">
        <v>1</v>
      </c>
      <c r="M26" s="24" t="s">
        <v>2</v>
      </c>
      <c r="N26" s="24" t="s">
        <v>2</v>
      </c>
      <c r="O26" s="24" t="s">
        <v>3</v>
      </c>
      <c r="P26" s="24" t="s">
        <v>4</v>
      </c>
      <c r="Q26" s="25" t="s">
        <v>5</v>
      </c>
      <c r="R26" s="25" t="s">
        <v>6</v>
      </c>
      <c r="S26" s="26"/>
      <c r="T26" s="24" t="s">
        <v>1</v>
      </c>
      <c r="U26" s="24" t="s">
        <v>2</v>
      </c>
      <c r="V26" s="24" t="s">
        <v>2</v>
      </c>
      <c r="W26" s="24" t="s">
        <v>3</v>
      </c>
      <c r="X26" s="24" t="s">
        <v>4</v>
      </c>
      <c r="Y26" s="25" t="s">
        <v>5</v>
      </c>
      <c r="Z26" s="25" t="s">
        <v>6</v>
      </c>
      <c r="AA26" s="1"/>
      <c r="AB26" s="24" t="s">
        <v>1</v>
      </c>
      <c r="AC26" s="24" t="s">
        <v>2</v>
      </c>
      <c r="AD26" s="24" t="s">
        <v>2</v>
      </c>
      <c r="AE26" s="24" t="s">
        <v>3</v>
      </c>
      <c r="AF26" s="24" t="s">
        <v>4</v>
      </c>
      <c r="AG26" s="25" t="s">
        <v>5</v>
      </c>
      <c r="AH26" s="25" t="s">
        <v>6</v>
      </c>
    </row>
    <row r="27" spans="4:42" x14ac:dyDescent="0.2">
      <c r="D27" s="170" t="e">
        <f>IF(MATCH($D$25*100+Calendrier!D27,$E$35:$E$73,0),1,0)</f>
        <v>#N/A</v>
      </c>
      <c r="E27" s="170" t="e">
        <f>IF(MATCH($D$25*100+Calendrier!E27,$E$35:$E$73,0),1,0)</f>
        <v>#N/A</v>
      </c>
      <c r="F27" s="170" t="e">
        <f>IF(MATCH($D$25*100+Calendrier!F27,$E$35:$E$73,0),1,0)</f>
        <v>#N/A</v>
      </c>
      <c r="G27" s="170" t="e">
        <f>IF(MATCH($D$25*100+Calendrier!G27,$E$35:$E$73,0),1,0)</f>
        <v>#N/A</v>
      </c>
      <c r="H27" s="170" t="e">
        <f>IF(MATCH($D$25*100+Calendrier!H27,$E$35:$E$73,0),1,0)</f>
        <v>#N/A</v>
      </c>
      <c r="I27" s="170" t="e">
        <f>IF(MATCH($D$25*100+Calendrier!I27,$E$35:$E$73,0),1,0)</f>
        <v>#N/A</v>
      </c>
      <c r="J27" s="170" t="e">
        <f>IF(MATCH($D$25*100+Calendrier!J27,$E$35:$E$73,0),1,0)</f>
        <v>#N/A</v>
      </c>
      <c r="K27" s="110">
        <f>Calendrier!K27</f>
        <v>0</v>
      </c>
      <c r="L27" s="170" t="e">
        <f>IF(MATCH($L$25*100+Calendrier!L27,$E$35:$E$73,0),1,0)</f>
        <v>#N/A</v>
      </c>
      <c r="M27" s="170" t="e">
        <f>IF(MATCH($L$25*100+Calendrier!M27,$E$35:$E$73,0),1,0)</f>
        <v>#N/A</v>
      </c>
      <c r="N27" s="170" t="e">
        <f>IF(MATCH($L$25*100+Calendrier!N27,$E$35:$E$73,0),1,0)</f>
        <v>#N/A</v>
      </c>
      <c r="O27" s="170" t="e">
        <f>IF(MATCH($L$25*100+Calendrier!O27,$E$35:$E$73,0),1,0)</f>
        <v>#N/A</v>
      </c>
      <c r="P27" s="170" t="e">
        <f>IF(MATCH($L$25*100+Calendrier!P27,$E$35:$E$73,0),1,0)</f>
        <v>#N/A</v>
      </c>
      <c r="Q27" s="170" t="e">
        <f>IF(MATCH($L$25*100+Calendrier!Q27,$E$35:$E$73,0),1,0)</f>
        <v>#N/A</v>
      </c>
      <c r="R27" s="170" t="e">
        <f>IF(MATCH($L$25*100+Calendrier!R27,$E$35:$E$73,0),1,0)</f>
        <v>#N/A</v>
      </c>
      <c r="S27" s="110">
        <f>Calendrier!S27</f>
        <v>0</v>
      </c>
      <c r="T27" s="170" t="e">
        <f>IF(MATCH($T$25*100+Calendrier!T27,$E$35:$E$73,0),1,0)</f>
        <v>#N/A</v>
      </c>
      <c r="U27" s="170" t="e">
        <f>IF(MATCH($T$25*100+Calendrier!U27,$E$35:$E$73,0),1,0)</f>
        <v>#N/A</v>
      </c>
      <c r="V27" s="170" t="e">
        <f>IF(MATCH($T$25*100+Calendrier!V27,$E$35:$E$73,0),1,0)</f>
        <v>#N/A</v>
      </c>
      <c r="W27" s="170" t="e">
        <f>IF(MATCH($T$25*100+Calendrier!W27,$E$35:$E$73,0),1,0)</f>
        <v>#N/A</v>
      </c>
      <c r="X27" s="170" t="e">
        <f>IF(MATCH($T$25*100+Calendrier!X27,$E$35:$E$73,0),1,0)</f>
        <v>#N/A</v>
      </c>
      <c r="Y27" s="170" t="e">
        <f>IF(MATCH($T$25*100+Calendrier!Y27,$E$35:$E$73,0),1,0)</f>
        <v>#N/A</v>
      </c>
      <c r="Z27" s="170" t="e">
        <f>IF(MATCH($T$25*100+Calendrier!Z27,$E$35:$E$73,0),1,0)</f>
        <v>#N/A</v>
      </c>
      <c r="AA27" s="110">
        <f>Calendrier!AA27</f>
        <v>0</v>
      </c>
      <c r="AB27" s="170" t="e">
        <f>IF(MATCH($AB$25*100+Calendrier!AB27,$E$35:$E$73,0),1,0)</f>
        <v>#N/A</v>
      </c>
      <c r="AC27" s="170" t="e">
        <f>IF(MATCH($AB$25*100+Calendrier!AC27,$E$35:$E$73,0),1,0)</f>
        <v>#N/A</v>
      </c>
      <c r="AD27" s="170" t="e">
        <f>IF(MATCH($AB$25*100+Calendrier!AD27,$E$35:$E$73,0),1,0)</f>
        <v>#N/A</v>
      </c>
      <c r="AE27" s="170" t="e">
        <f>IF(MATCH($AB$25*100+Calendrier!AE27,$E$35:$E$73,0),1,0)</f>
        <v>#N/A</v>
      </c>
      <c r="AF27" s="170" t="e">
        <f>IF(MATCH($AB$25*100+Calendrier!AF27,$E$35:$E$73,0),1,0)</f>
        <v>#N/A</v>
      </c>
      <c r="AG27" s="170" t="e">
        <f>IF(MATCH($AB$25*100+Calendrier!AG27,$E$35:$E$73,0),1,0)</f>
        <v>#N/A</v>
      </c>
      <c r="AH27" s="170" t="e">
        <f>IF(MATCH($AB$25*100+Calendrier!AH27,$E$35:$E$73,0),1,0)</f>
        <v>#N/A</v>
      </c>
    </row>
    <row r="28" spans="4:42" x14ac:dyDescent="0.2">
      <c r="D28" s="170" t="e">
        <f>IF(MATCH($D$25*100+Calendrier!D28,$E$35:$E$73,0),1,0)</f>
        <v>#N/A</v>
      </c>
      <c r="E28" s="170" t="e">
        <f>IF(MATCH($D$25*100+Calendrier!E28,$E$35:$E$73,0),1,0)</f>
        <v>#N/A</v>
      </c>
      <c r="F28" s="170" t="e">
        <f>IF(MATCH($D$25*100+Calendrier!F28,$E$35:$E$73,0),1,0)</f>
        <v>#N/A</v>
      </c>
      <c r="G28" s="170" t="e">
        <f>IF(MATCH($D$25*100+Calendrier!G28,$E$35:$E$73,0),1,0)</f>
        <v>#N/A</v>
      </c>
      <c r="H28" s="170" t="e">
        <f>IF(MATCH($D$25*100+Calendrier!H28,$E$35:$E$73,0),1,0)</f>
        <v>#N/A</v>
      </c>
      <c r="I28" s="170" t="e">
        <f>IF(MATCH($D$25*100+Calendrier!I28,$E$35:$E$73,0),1,0)</f>
        <v>#N/A</v>
      </c>
      <c r="J28" s="170" t="e">
        <f>IF(MATCH($D$25*100+Calendrier!J28,$E$35:$E$73,0),1,0)</f>
        <v>#N/A</v>
      </c>
      <c r="K28" s="110">
        <f>Calendrier!K28</f>
        <v>0</v>
      </c>
      <c r="L28" s="170" t="e">
        <f>IF(MATCH($L$25*100+Calendrier!L28,$E$35:$E$73,0),1,0)</f>
        <v>#N/A</v>
      </c>
      <c r="M28" s="170" t="e">
        <f>IF(MATCH($L$25*100+Calendrier!M28,$E$35:$E$73,0),1,0)</f>
        <v>#N/A</v>
      </c>
      <c r="N28" s="170" t="e">
        <f>IF(MATCH($L$25*100+Calendrier!N28,$E$35:$E$73,0),1,0)</f>
        <v>#N/A</v>
      </c>
      <c r="O28" s="170" t="e">
        <f>IF(MATCH($L$25*100+Calendrier!O28,$E$35:$E$73,0),1,0)</f>
        <v>#N/A</v>
      </c>
      <c r="P28" s="170" t="e">
        <f>IF(MATCH($L$25*100+Calendrier!P28,$E$35:$E$73,0),1,0)</f>
        <v>#N/A</v>
      </c>
      <c r="Q28" s="170" t="e">
        <f>IF(MATCH($L$25*100+Calendrier!Q28,$E$35:$E$73,0),1,0)</f>
        <v>#N/A</v>
      </c>
      <c r="R28" s="170" t="e">
        <f>IF(MATCH($L$25*100+Calendrier!R28,$E$35:$E$73,0),1,0)</f>
        <v>#N/A</v>
      </c>
      <c r="S28" s="110">
        <f>Calendrier!S28</f>
        <v>0</v>
      </c>
      <c r="T28" s="170" t="e">
        <f>IF(MATCH($T$25*100+Calendrier!T28,$E$35:$E$73,0),1,0)</f>
        <v>#N/A</v>
      </c>
      <c r="U28" s="170" t="e">
        <f>IF(MATCH($T$25*100+Calendrier!U28,$E$35:$E$73,0),1,0)</f>
        <v>#N/A</v>
      </c>
      <c r="V28" s="170" t="e">
        <f>IF(MATCH($T$25*100+Calendrier!V28,$E$35:$E$73,0),1,0)</f>
        <v>#N/A</v>
      </c>
      <c r="W28" s="170" t="e">
        <f>IF(MATCH($T$25*100+Calendrier!W28,$E$35:$E$73,0),1,0)</f>
        <v>#N/A</v>
      </c>
      <c r="X28" s="170" t="e">
        <f>IF(MATCH($T$25*100+Calendrier!X28,$E$35:$E$73,0),1,0)</f>
        <v>#N/A</v>
      </c>
      <c r="Y28" s="170" t="e">
        <f>IF(MATCH($T$25*100+Calendrier!Y28,$E$35:$E$73,0),1,0)</f>
        <v>#N/A</v>
      </c>
      <c r="Z28" s="170" t="e">
        <f>IF(MATCH($T$25*100+Calendrier!Z28,$E$35:$E$73,0),1,0)</f>
        <v>#N/A</v>
      </c>
      <c r="AA28" s="110">
        <f>Calendrier!AA28</f>
        <v>0</v>
      </c>
      <c r="AB28" s="170" t="e">
        <f>IF(MATCH($AB$25*100+Calendrier!AB28,$E$35:$E$73,0),1,0)</f>
        <v>#N/A</v>
      </c>
      <c r="AC28" s="170" t="e">
        <f>IF(MATCH($AB$25*100+Calendrier!AC28,$E$35:$E$73,0),1,0)</f>
        <v>#N/A</v>
      </c>
      <c r="AD28" s="170" t="e">
        <f>IF(MATCH($AB$25*100+Calendrier!AD28,$E$35:$E$73,0),1,0)</f>
        <v>#N/A</v>
      </c>
      <c r="AE28" s="170" t="e">
        <f>IF(MATCH($AB$25*100+Calendrier!AE28,$E$35:$E$73,0),1,0)</f>
        <v>#N/A</v>
      </c>
      <c r="AF28" s="170" t="e">
        <f>IF(MATCH($AB$25*100+Calendrier!AF28,$E$35:$E$73,0),1,0)</f>
        <v>#N/A</v>
      </c>
      <c r="AG28" s="170" t="e">
        <f>IF(MATCH($AB$25*100+Calendrier!AG28,$E$35:$E$73,0),1,0)</f>
        <v>#N/A</v>
      </c>
      <c r="AH28" s="170" t="e">
        <f>IF(MATCH($AB$25*100+Calendrier!AH28,$E$35:$E$73,0),1,0)</f>
        <v>#N/A</v>
      </c>
    </row>
    <row r="29" spans="4:42" x14ac:dyDescent="0.2">
      <c r="D29" s="170" t="e">
        <f>IF(MATCH($D$25*100+Calendrier!D29,$E$35:$E$73,0),1,0)</f>
        <v>#N/A</v>
      </c>
      <c r="E29" s="170" t="e">
        <f>IF(MATCH($D$25*100+Calendrier!E29,$E$35:$E$73,0),1,0)</f>
        <v>#N/A</v>
      </c>
      <c r="F29" s="170" t="e">
        <f>IF(MATCH($D$25*100+Calendrier!F29,$E$35:$E$73,0),1,0)</f>
        <v>#N/A</v>
      </c>
      <c r="G29" s="170" t="e">
        <f>IF(MATCH($D$25*100+Calendrier!G29,$E$35:$E$73,0),1,0)</f>
        <v>#N/A</v>
      </c>
      <c r="H29" s="170" t="e">
        <f>IF(MATCH($D$25*100+Calendrier!H29,$E$35:$E$73,0),1,0)</f>
        <v>#N/A</v>
      </c>
      <c r="I29" s="170" t="e">
        <f>IF(MATCH($D$25*100+Calendrier!I29,$E$35:$E$73,0),1,0)</f>
        <v>#N/A</v>
      </c>
      <c r="J29" s="170" t="e">
        <f>IF(MATCH($D$25*100+Calendrier!J29,$E$35:$E$73,0),1,0)</f>
        <v>#N/A</v>
      </c>
      <c r="K29" s="110">
        <f>Calendrier!K29</f>
        <v>0</v>
      </c>
      <c r="L29" s="170" t="e">
        <f>IF(MATCH($L$25*100+Calendrier!L29,$E$35:$E$73,0),1,0)</f>
        <v>#N/A</v>
      </c>
      <c r="M29" s="170" t="e">
        <f>IF(MATCH($L$25*100+Calendrier!M29,$E$35:$E$73,0),1,0)</f>
        <v>#N/A</v>
      </c>
      <c r="N29" s="170" t="e">
        <f>IF(MATCH($L$25*100+Calendrier!N29,$E$35:$E$73,0),1,0)</f>
        <v>#N/A</v>
      </c>
      <c r="O29" s="170" t="e">
        <f>IF(MATCH($L$25*100+Calendrier!O29,$E$35:$E$73,0),1,0)</f>
        <v>#N/A</v>
      </c>
      <c r="P29" s="170" t="e">
        <f>IF(MATCH($L$25*100+Calendrier!P29,$E$35:$E$73,0),1,0)</f>
        <v>#N/A</v>
      </c>
      <c r="Q29" s="170" t="e">
        <f>IF(MATCH($L$25*100+Calendrier!Q29,$E$35:$E$73,0),1,0)</f>
        <v>#N/A</v>
      </c>
      <c r="R29" s="170" t="e">
        <f>IF(MATCH($L$25*100+Calendrier!R29,$E$35:$E$73,0),1,0)</f>
        <v>#N/A</v>
      </c>
      <c r="S29" s="110">
        <f>Calendrier!S29</f>
        <v>0</v>
      </c>
      <c r="T29" s="170" t="e">
        <f>IF(MATCH($T$25*100+Calendrier!T29,$E$35:$E$73,0),1,0)</f>
        <v>#N/A</v>
      </c>
      <c r="U29" s="170" t="e">
        <f>IF(MATCH($T$25*100+Calendrier!U29,$E$35:$E$73,0),1,0)</f>
        <v>#N/A</v>
      </c>
      <c r="V29" s="170" t="e">
        <f>IF(MATCH($T$25*100+Calendrier!V29,$E$35:$E$73,0),1,0)</f>
        <v>#N/A</v>
      </c>
      <c r="W29" s="170" t="e">
        <f>IF(MATCH($T$25*100+Calendrier!W29,$E$35:$E$73,0),1,0)</f>
        <v>#N/A</v>
      </c>
      <c r="X29" s="170" t="e">
        <f>IF(MATCH($T$25*100+Calendrier!X29,$E$35:$E$73,0),1,0)</f>
        <v>#N/A</v>
      </c>
      <c r="Y29" s="170" t="e">
        <f>IF(MATCH($T$25*100+Calendrier!Y29,$E$35:$E$73,0),1,0)</f>
        <v>#N/A</v>
      </c>
      <c r="Z29" s="170" t="e">
        <f>IF(MATCH($T$25*100+Calendrier!Z29,$E$35:$E$73,0),1,0)</f>
        <v>#N/A</v>
      </c>
      <c r="AA29" s="110">
        <f>Calendrier!AA29</f>
        <v>0</v>
      </c>
      <c r="AB29" s="170" t="e">
        <f>IF(MATCH($AB$25*100+Calendrier!AB29,$E$35:$E$73,0),1,0)</f>
        <v>#N/A</v>
      </c>
      <c r="AC29" s="170" t="e">
        <f>IF(MATCH($AB$25*100+Calendrier!AC29,$E$35:$E$73,0),1,0)</f>
        <v>#N/A</v>
      </c>
      <c r="AD29" s="170" t="e">
        <f>IF(MATCH($AB$25*100+Calendrier!AD29,$E$35:$E$73,0),1,0)</f>
        <v>#N/A</v>
      </c>
      <c r="AE29" s="170" t="e">
        <f>IF(MATCH($AB$25*100+Calendrier!AE29,$E$35:$E$73,0),1,0)</f>
        <v>#N/A</v>
      </c>
      <c r="AF29" s="170" t="e">
        <f>IF(MATCH($AB$25*100+Calendrier!AF29,$E$35:$E$73,0),1,0)</f>
        <v>#N/A</v>
      </c>
      <c r="AG29" s="170" t="e">
        <f>IF(MATCH($AB$25*100+Calendrier!AG29,$E$35:$E$73,0),1,0)</f>
        <v>#N/A</v>
      </c>
      <c r="AH29" s="170" t="e">
        <f>IF(MATCH($AB$25*100+Calendrier!AH29,$E$35:$E$73,0),1,0)</f>
        <v>#N/A</v>
      </c>
    </row>
    <row r="30" spans="4:42" x14ac:dyDescent="0.2">
      <c r="D30" s="170" t="e">
        <f>IF(MATCH($D$25*100+Calendrier!D30,$E$35:$E$73,0),1,0)</f>
        <v>#N/A</v>
      </c>
      <c r="E30" s="170" t="e">
        <f>IF(MATCH($D$25*100+Calendrier!E30,$E$35:$E$73,0),1,0)</f>
        <v>#N/A</v>
      </c>
      <c r="F30" s="170" t="e">
        <f>IF(MATCH($D$25*100+Calendrier!F30,$E$35:$E$73,0),1,0)</f>
        <v>#N/A</v>
      </c>
      <c r="G30" s="170" t="e">
        <f>IF(MATCH($D$25*100+Calendrier!G30,$E$35:$E$73,0),1,0)</f>
        <v>#N/A</v>
      </c>
      <c r="H30" s="170" t="e">
        <f>IF(MATCH($D$25*100+Calendrier!H30,$E$35:$E$73,0),1,0)</f>
        <v>#N/A</v>
      </c>
      <c r="I30" s="170" t="e">
        <f>IF(MATCH($D$25*100+Calendrier!I30,$E$35:$E$73,0),1,0)</f>
        <v>#N/A</v>
      </c>
      <c r="J30" s="170" t="e">
        <f>IF(MATCH($D$25*100+Calendrier!J30,$E$35:$E$73,0),1,0)</f>
        <v>#N/A</v>
      </c>
      <c r="K30" s="110">
        <f>Calendrier!K30</f>
        <v>0</v>
      </c>
      <c r="L30" s="170" t="e">
        <f>IF(MATCH($L$25*100+Calendrier!L30,$E$35:$E$73,0),1,0)</f>
        <v>#N/A</v>
      </c>
      <c r="M30" s="170" t="e">
        <f>IF(MATCH($L$25*100+Calendrier!M30,$E$35:$E$73,0),1,0)</f>
        <v>#N/A</v>
      </c>
      <c r="N30" s="170" t="e">
        <f>IF(MATCH($L$25*100+Calendrier!N30,$E$35:$E$73,0),1,0)</f>
        <v>#N/A</v>
      </c>
      <c r="O30" s="170" t="e">
        <f>IF(MATCH($L$25*100+Calendrier!O30,$E$35:$E$73,0),1,0)</f>
        <v>#N/A</v>
      </c>
      <c r="P30" s="170" t="e">
        <f>IF(MATCH($L$25*100+Calendrier!P30,$E$35:$E$73,0),1,0)</f>
        <v>#N/A</v>
      </c>
      <c r="Q30" s="170" t="e">
        <f>IF(MATCH($L$25*100+Calendrier!Q30,$E$35:$E$73,0),1,0)</f>
        <v>#N/A</v>
      </c>
      <c r="R30" s="170" t="e">
        <f>IF(MATCH($L$25*100+Calendrier!R30,$E$35:$E$73,0),1,0)</f>
        <v>#N/A</v>
      </c>
      <c r="S30" s="110">
        <f>Calendrier!S30</f>
        <v>0</v>
      </c>
      <c r="T30" s="170" t="e">
        <f>IF(MATCH($T$25*100+Calendrier!T30,$E$35:$E$73,0),1,0)</f>
        <v>#N/A</v>
      </c>
      <c r="U30" s="170" t="e">
        <f>IF(MATCH($T$25*100+Calendrier!U30,$E$35:$E$73,0),1,0)</f>
        <v>#N/A</v>
      </c>
      <c r="V30" s="170" t="e">
        <f>IF(MATCH($T$25*100+Calendrier!V30,$E$35:$E$73,0),1,0)</f>
        <v>#N/A</v>
      </c>
      <c r="W30" s="170" t="e">
        <f>IF(MATCH($T$25*100+Calendrier!W30,$E$35:$E$73,0),1,0)</f>
        <v>#N/A</v>
      </c>
      <c r="X30" s="170" t="e">
        <f>IF(MATCH($T$25*100+Calendrier!X30,$E$35:$E$73,0),1,0)</f>
        <v>#N/A</v>
      </c>
      <c r="Y30" s="170" t="e">
        <f>IF(MATCH($T$25*100+Calendrier!Y30,$E$35:$E$73,0),1,0)</f>
        <v>#N/A</v>
      </c>
      <c r="Z30" s="170" t="e">
        <f>IF(MATCH($T$25*100+Calendrier!Z30,$E$35:$E$73,0),1,0)</f>
        <v>#N/A</v>
      </c>
      <c r="AA30" s="110">
        <f>Calendrier!AA30</f>
        <v>0</v>
      </c>
      <c r="AB30" s="170" t="e">
        <f>IF(MATCH($AB$25*100+Calendrier!AB30,$E$35:$E$73,0),1,0)</f>
        <v>#N/A</v>
      </c>
      <c r="AC30" s="170" t="e">
        <f>IF(MATCH($AB$25*100+Calendrier!AC30,$E$35:$E$73,0),1,0)</f>
        <v>#N/A</v>
      </c>
      <c r="AD30" s="170" t="e">
        <f>IF(MATCH($AB$25*100+Calendrier!AD30,$E$35:$E$73,0),1,0)</f>
        <v>#N/A</v>
      </c>
      <c r="AE30" s="170" t="e">
        <f>IF(MATCH($AB$25*100+Calendrier!AE30,$E$35:$E$73,0),1,0)</f>
        <v>#N/A</v>
      </c>
      <c r="AF30" s="170" t="e">
        <f>IF(MATCH($AB$25*100+Calendrier!AF30,$E$35:$E$73,0),1,0)</f>
        <v>#N/A</v>
      </c>
      <c r="AG30" s="170" t="e">
        <f>IF(MATCH($AB$25*100+Calendrier!AG30,$E$35:$E$73,0),1,0)</f>
        <v>#N/A</v>
      </c>
      <c r="AH30" s="170" t="e">
        <f>IF(MATCH($AB$25*100+Calendrier!AH30,$E$35:$E$73,0),1,0)</f>
        <v>#N/A</v>
      </c>
    </row>
    <row r="31" spans="4:42" x14ac:dyDescent="0.2">
      <c r="D31" s="170" t="e">
        <f>IF(MATCH($D$25*100+Calendrier!D31,$E$35:$E$73,0),1,0)</f>
        <v>#N/A</v>
      </c>
      <c r="E31" s="170" t="e">
        <f>IF(MATCH($D$25*100+Calendrier!E31,$E$35:$E$73,0),1,0)</f>
        <v>#N/A</v>
      </c>
      <c r="F31" s="170" t="e">
        <f>IF(MATCH($D$25*100+Calendrier!F31,$E$35:$E$73,0),1,0)</f>
        <v>#N/A</v>
      </c>
      <c r="G31" s="170" t="e">
        <f>IF(MATCH($D$25*100+Calendrier!G31,$E$35:$E$73,0),1,0)</f>
        <v>#N/A</v>
      </c>
      <c r="H31" s="170" t="e">
        <f>IF(MATCH($D$25*100+Calendrier!H31,$E$35:$E$73,0),1,0)</f>
        <v>#N/A</v>
      </c>
      <c r="I31" s="170" t="e">
        <f>IF(MATCH($D$25*100+Calendrier!I31,$E$35:$E$73,0),1,0)</f>
        <v>#N/A</v>
      </c>
      <c r="J31" s="170" t="e">
        <f>IF(MATCH($D$25*100+Calendrier!J31,$E$35:$E$73,0),1,0)</f>
        <v>#N/A</v>
      </c>
      <c r="K31" s="110">
        <f>Calendrier!K31</f>
        <v>0</v>
      </c>
      <c r="L31" s="170" t="e">
        <f>IF(MATCH($L$25*100+Calendrier!L31,$E$35:$E$73,0),1,0)</f>
        <v>#N/A</v>
      </c>
      <c r="M31" s="170" t="e">
        <f>IF(MATCH($L$25*100+Calendrier!M31,$E$35:$E$73,0),1,0)</f>
        <v>#N/A</v>
      </c>
      <c r="N31" s="170" t="e">
        <f>IF(MATCH($L$25*100+Calendrier!N31,$E$35:$E$73,0),1,0)</f>
        <v>#N/A</v>
      </c>
      <c r="O31" s="170" t="e">
        <f>IF(MATCH($L$25*100+Calendrier!O31,$E$35:$E$73,0),1,0)</f>
        <v>#N/A</v>
      </c>
      <c r="P31" s="170" t="e">
        <f>IF(MATCH($L$25*100+Calendrier!P31,$E$35:$E$73,0),1,0)</f>
        <v>#N/A</v>
      </c>
      <c r="Q31" s="170" t="e">
        <f>IF(MATCH($L$25*100+Calendrier!Q31,$E$35:$E$73,0),1,0)</f>
        <v>#N/A</v>
      </c>
      <c r="R31" s="170" t="e">
        <f>IF(MATCH($L$25*100+Calendrier!R31,$E$35:$E$73,0),1,0)</f>
        <v>#N/A</v>
      </c>
      <c r="S31" s="110">
        <f>Calendrier!S31</f>
        <v>0</v>
      </c>
      <c r="T31" s="170" t="e">
        <f>IF(MATCH($T$25*100+Calendrier!T31,$E$35:$E$73,0),1,0)</f>
        <v>#N/A</v>
      </c>
      <c r="U31" s="170" t="e">
        <f>IF(MATCH($T$25*100+Calendrier!U31,$E$35:$E$73,0),1,0)</f>
        <v>#N/A</v>
      </c>
      <c r="V31" s="170" t="e">
        <f>IF(MATCH($T$25*100+Calendrier!V31,$E$35:$E$73,0),1,0)</f>
        <v>#N/A</v>
      </c>
      <c r="W31" s="170" t="e">
        <f>IF(MATCH($T$25*100+Calendrier!W31,$E$35:$E$73,0),1,0)</f>
        <v>#N/A</v>
      </c>
      <c r="X31" s="170" t="e">
        <f>IF(MATCH($T$25*100+Calendrier!X31,$E$35:$E$73,0),1,0)</f>
        <v>#N/A</v>
      </c>
      <c r="Y31" s="170" t="e">
        <f>IF(MATCH($T$25*100+Calendrier!Y31,$E$35:$E$73,0),1,0)</f>
        <v>#N/A</v>
      </c>
      <c r="Z31" s="170" t="e">
        <f>IF(MATCH($T$25*100+Calendrier!Z31,$E$35:$E$73,0),1,0)</f>
        <v>#N/A</v>
      </c>
      <c r="AA31" s="110">
        <f>Calendrier!AA31</f>
        <v>0</v>
      </c>
      <c r="AB31" s="170" t="e">
        <f>IF(MATCH($AB$25*100+Calendrier!AB31,$E$35:$E$73,0),1,0)</f>
        <v>#N/A</v>
      </c>
      <c r="AC31" s="170" t="e">
        <f>IF(MATCH($AB$25*100+Calendrier!AC31,$E$35:$E$73,0),1,0)</f>
        <v>#N/A</v>
      </c>
      <c r="AD31" s="170" t="e">
        <f>IF(MATCH($AB$25*100+Calendrier!AD31,$E$35:$E$73,0),1,0)</f>
        <v>#N/A</v>
      </c>
      <c r="AE31" s="170" t="e">
        <f>IF(MATCH($AB$25*100+Calendrier!AE31,$E$35:$E$73,0),1,0)</f>
        <v>#N/A</v>
      </c>
      <c r="AF31" s="170" t="e">
        <f>IF(MATCH($AB$25*100+Calendrier!AF31,$E$35:$E$73,0),1,0)</f>
        <v>#N/A</v>
      </c>
      <c r="AG31" s="170" t="e">
        <f>IF(MATCH($AB$25*100+Calendrier!AG31,$E$35:$E$73,0),1,0)</f>
        <v>#N/A</v>
      </c>
      <c r="AH31" s="170" t="e">
        <f>IF(MATCH($AB$25*100+Calendrier!AH31,$E$35:$E$73,0),1,0)</f>
        <v>#N/A</v>
      </c>
    </row>
    <row r="32" spans="4:42" x14ac:dyDescent="0.2">
      <c r="D32" s="170" t="e">
        <f>IF(MATCH($D$25*100+Calendrier!D32,$E$35:$E$73,0),1,0)</f>
        <v>#N/A</v>
      </c>
      <c r="E32" s="170" t="e">
        <f>IF(MATCH($D$25*100+Calendrier!E32,$E$35:$E$73,0),1,0)</f>
        <v>#N/A</v>
      </c>
      <c r="F32" s="170" t="e">
        <f>IF(MATCH($D$25*100+Calendrier!F32,$E$35:$E$73,0),1,0)</f>
        <v>#N/A</v>
      </c>
      <c r="G32" s="170" t="e">
        <f>IF(MATCH($D$25*100+Calendrier!G32,$E$35:$E$73,0),1,0)</f>
        <v>#N/A</v>
      </c>
      <c r="H32" s="170" t="e">
        <f>IF(MATCH($D$25*100+Calendrier!H32,$E$35:$E$73,0),1,0)</f>
        <v>#N/A</v>
      </c>
      <c r="I32" s="170" t="e">
        <f>IF(MATCH($D$25*100+Calendrier!I32,$E$35:$E$73,0),1,0)</f>
        <v>#N/A</v>
      </c>
      <c r="J32" s="170" t="e">
        <f>IF(MATCH($D$25*100+Calendrier!J32,$E$35:$E$73,0),1,0)</f>
        <v>#N/A</v>
      </c>
      <c r="K32" s="110">
        <f>Calendrier!K32</f>
        <v>0</v>
      </c>
      <c r="L32" s="170" t="e">
        <f>IF(MATCH($L$25*100+Calendrier!L32,$E$35:$E$73,0),1,0)</f>
        <v>#N/A</v>
      </c>
      <c r="M32" s="170" t="e">
        <f>IF(MATCH($L$25*100+Calendrier!M32,$E$35:$E$73,0),1,0)</f>
        <v>#N/A</v>
      </c>
      <c r="N32" s="170" t="e">
        <f>IF(MATCH($L$25*100+Calendrier!N32,$E$35:$E$73,0),1,0)</f>
        <v>#N/A</v>
      </c>
      <c r="O32" s="170" t="e">
        <f>IF(MATCH($L$25*100+Calendrier!O32,$E$35:$E$73,0),1,0)</f>
        <v>#N/A</v>
      </c>
      <c r="P32" s="170" t="e">
        <f>IF(MATCH($L$25*100+Calendrier!P32,$E$35:$E$73,0),1,0)</f>
        <v>#N/A</v>
      </c>
      <c r="Q32" s="170" t="e">
        <f>IF(MATCH($L$25*100+Calendrier!Q32,$E$35:$E$73,0),1,0)</f>
        <v>#N/A</v>
      </c>
      <c r="R32" s="170" t="e">
        <f>IF(MATCH($L$25*100+Calendrier!R32,$E$35:$E$73,0),1,0)</f>
        <v>#N/A</v>
      </c>
      <c r="S32" s="110">
        <f>Calendrier!S32</f>
        <v>0</v>
      </c>
      <c r="T32" s="170" t="e">
        <f>IF(MATCH($T$25*100+Calendrier!T32,$E$35:$E$73,0),1,0)</f>
        <v>#N/A</v>
      </c>
      <c r="U32" s="170" t="e">
        <f>IF(MATCH($T$25*100+Calendrier!U32,$E$35:$E$73,0),1,0)</f>
        <v>#N/A</v>
      </c>
      <c r="V32" s="170" t="e">
        <f>IF(MATCH($T$25*100+Calendrier!V32,$E$35:$E$73,0),1,0)</f>
        <v>#N/A</v>
      </c>
      <c r="W32" s="170" t="e">
        <f>IF(MATCH($T$25*100+Calendrier!W32,$E$35:$E$73,0),1,0)</f>
        <v>#N/A</v>
      </c>
      <c r="X32" s="170" t="e">
        <f>IF(MATCH($T$25*100+Calendrier!X32,$E$35:$E$73,0),1,0)</f>
        <v>#N/A</v>
      </c>
      <c r="Y32" s="170" t="e">
        <f>IF(MATCH($T$25*100+Calendrier!Y32,$E$35:$E$73,0),1,0)</f>
        <v>#N/A</v>
      </c>
      <c r="Z32" s="170" t="e">
        <f>IF(MATCH($T$25*100+Calendrier!Z32,$E$35:$E$73,0),1,0)</f>
        <v>#N/A</v>
      </c>
      <c r="AA32" s="110">
        <f>Calendrier!AA32</f>
        <v>0</v>
      </c>
      <c r="AB32" s="170" t="e">
        <f>IF(MATCH($AB$25*100+Calendrier!AB32,$E$35:$E$73,0),1,0)</f>
        <v>#N/A</v>
      </c>
      <c r="AC32" s="170" t="e">
        <f>IF(MATCH($AB$25*100+Calendrier!AC32,$E$35:$E$73,0),1,0)</f>
        <v>#N/A</v>
      </c>
      <c r="AD32" s="170" t="e">
        <f>IF(MATCH($AB$25*100+Calendrier!AD32,$E$35:$E$73,0),1,0)</f>
        <v>#N/A</v>
      </c>
      <c r="AE32" s="170" t="e">
        <f>IF(MATCH($AB$25*100+Calendrier!AE32,$E$35:$E$73,0),1,0)</f>
        <v>#N/A</v>
      </c>
      <c r="AF32" s="170" t="e">
        <f>IF(MATCH($AB$25*100+Calendrier!AF32,$E$35:$E$73,0),1,0)</f>
        <v>#N/A</v>
      </c>
      <c r="AG32" s="170" t="e">
        <f>IF(MATCH($AB$25*100+Calendrier!AG32,$E$35:$E$73,0),1,0)</f>
        <v>#N/A</v>
      </c>
      <c r="AH32" s="170" t="e">
        <f>IF(MATCH($AB$25*100+Calendrier!AH32,$E$35:$E$73,0),1,0)</f>
        <v>#N/A</v>
      </c>
    </row>
    <row r="33" spans="4:34" x14ac:dyDescent="0.2">
      <c r="D33" s="170" t="e">
        <f>IF(MATCH($D$25*100+Calendrier!D33,$E$35:$E$73,0),1,0)</f>
        <v>#N/A</v>
      </c>
      <c r="E33" s="170" t="e">
        <f>IF(MATCH($D$25*100+Calendrier!E33,$E$35:$E$73,0),1,0)</f>
        <v>#N/A</v>
      </c>
      <c r="F33" s="170" t="e">
        <f>IF(MATCH($D$25*100+Calendrier!F33,$E$35:$E$73,0),1,0)</f>
        <v>#N/A</v>
      </c>
      <c r="G33" s="170" t="e">
        <f>IF(MATCH($D$25*100+Calendrier!G33,$E$35:$E$73,0),1,0)</f>
        <v>#N/A</v>
      </c>
      <c r="H33" s="170" t="e">
        <f>IF(MATCH($D$25*100+Calendrier!H33,$E$35:$E$73,0),1,0)</f>
        <v>#N/A</v>
      </c>
      <c r="I33" s="170" t="e">
        <f>IF(MATCH($D$25*100+Calendrier!I33,$E$35:$E$73,0),1,0)</f>
        <v>#N/A</v>
      </c>
      <c r="J33" s="170" t="e">
        <f>IF(MATCH($D$25*100+Calendrier!J33,$E$35:$E$73,0),1,0)</f>
        <v>#N/A</v>
      </c>
      <c r="K33" s="110">
        <f>Calendrier!K33</f>
        <v>0</v>
      </c>
      <c r="L33" s="170" t="e">
        <f>IF(MATCH($L$25*100+Calendrier!L33,$E$35:$E$73,0),1,0)</f>
        <v>#N/A</v>
      </c>
      <c r="M33" s="170" t="e">
        <f>IF(MATCH($L$25*100+Calendrier!M33,$E$35:$E$73,0),1,0)</f>
        <v>#N/A</v>
      </c>
      <c r="N33" s="170" t="e">
        <f>IF(MATCH($L$25*100+Calendrier!N33,$E$35:$E$73,0),1,0)</f>
        <v>#N/A</v>
      </c>
      <c r="O33" s="170" t="e">
        <f>IF(MATCH($L$25*100+Calendrier!O33,$E$35:$E$73,0),1,0)</f>
        <v>#N/A</v>
      </c>
      <c r="P33" s="170" t="e">
        <f>IF(MATCH($L$25*100+Calendrier!P33,$E$35:$E$73,0),1,0)</f>
        <v>#N/A</v>
      </c>
      <c r="Q33" s="170" t="e">
        <f>IF(MATCH($L$25*100+Calendrier!Q33,$E$35:$E$73,0),1,0)</f>
        <v>#N/A</v>
      </c>
      <c r="R33" s="170" t="e">
        <f>IF(MATCH($L$25*100+Calendrier!R33,$E$35:$E$73,0),1,0)</f>
        <v>#N/A</v>
      </c>
      <c r="S33" s="110">
        <f>Calendrier!S33</f>
        <v>0</v>
      </c>
      <c r="T33" s="170" t="e">
        <f>IF(MATCH($T$25*100+Calendrier!T33,$E$35:$E$73,0),1,0)</f>
        <v>#N/A</v>
      </c>
      <c r="U33" s="170" t="e">
        <f>IF(MATCH($T$25*100+Calendrier!U33,$E$35:$E$73,0),1,0)</f>
        <v>#N/A</v>
      </c>
      <c r="V33" s="170" t="e">
        <f>IF(MATCH($T$25*100+Calendrier!V33,$E$35:$E$73,0),1,0)</f>
        <v>#N/A</v>
      </c>
      <c r="W33" s="170" t="e">
        <f>IF(MATCH($T$25*100+Calendrier!W33,$E$35:$E$73,0),1,0)</f>
        <v>#N/A</v>
      </c>
      <c r="X33" s="170" t="e">
        <f>IF(MATCH($T$25*100+Calendrier!X33,$E$35:$E$73,0),1,0)</f>
        <v>#N/A</v>
      </c>
      <c r="Y33" s="170" t="e">
        <f>IF(MATCH($T$25*100+Calendrier!Y33,$E$35:$E$73,0),1,0)</f>
        <v>#N/A</v>
      </c>
      <c r="Z33" s="170" t="e">
        <f>IF(MATCH($T$25*100+Calendrier!Z33,$E$35:$E$73,0),1,0)</f>
        <v>#N/A</v>
      </c>
      <c r="AA33" s="110">
        <f>Calendrier!AA33</f>
        <v>0</v>
      </c>
      <c r="AB33" s="170" t="e">
        <f>IF(MATCH($AB$25*100+Calendrier!AB33,$E$35:$E$73,0),1,0)</f>
        <v>#N/A</v>
      </c>
      <c r="AC33" s="170" t="e">
        <f>IF(MATCH($AB$25*100+Calendrier!AC33,$E$35:$E$73,0),1,0)</f>
        <v>#N/A</v>
      </c>
      <c r="AD33" s="170" t="e">
        <f>IF(MATCH($AB$25*100+Calendrier!AD33,$E$35:$E$73,0),1,0)</f>
        <v>#N/A</v>
      </c>
      <c r="AE33" s="170" t="e">
        <f>IF(MATCH($AB$25*100+Calendrier!AE33,$E$35:$E$73,0),1,0)</f>
        <v>#N/A</v>
      </c>
      <c r="AF33" s="170" t="e">
        <f>IF(MATCH($AB$25*100+Calendrier!AF33,$E$35:$E$73,0),1,0)</f>
        <v>#N/A</v>
      </c>
      <c r="AG33" s="170" t="e">
        <f>IF(MATCH($AB$25*100+Calendrier!AG33,$E$35:$E$73,0),1,0)</f>
        <v>#N/A</v>
      </c>
      <c r="AH33" s="170" t="e">
        <f>IF(MATCH($AB$25*100+Calendrier!AH33,$E$35:$E$73,0),1,0)</f>
        <v>#N/A</v>
      </c>
    </row>
    <row r="34" spans="4:34" x14ac:dyDescent="0.2">
      <c r="D34" s="110">
        <f>Calendrier!D34</f>
        <v>0</v>
      </c>
      <c r="E34" s="110">
        <f>Calendrier!E34</f>
        <v>0</v>
      </c>
      <c r="F34" s="110">
        <f>Calendrier!F34</f>
        <v>0</v>
      </c>
      <c r="G34" s="110">
        <f>Calendrier!G34</f>
        <v>0</v>
      </c>
      <c r="H34" s="110">
        <f>Calendrier!H34</f>
        <v>0</v>
      </c>
      <c r="I34" s="110">
        <f>Calendrier!I34</f>
        <v>0</v>
      </c>
      <c r="J34" s="110">
        <f>Calendrier!J34</f>
        <v>0</v>
      </c>
      <c r="K34" s="110">
        <f>Calendrier!K34</f>
        <v>0</v>
      </c>
      <c r="L34" s="110">
        <f>Calendrier!L34</f>
        <v>0</v>
      </c>
      <c r="M34" s="110">
        <f>Calendrier!M34</f>
        <v>0</v>
      </c>
      <c r="N34" s="110">
        <f>Calendrier!N34</f>
        <v>0</v>
      </c>
      <c r="O34" s="110">
        <f>Calendrier!O34</f>
        <v>0</v>
      </c>
      <c r="P34" s="110">
        <f>Calendrier!P34</f>
        <v>0</v>
      </c>
      <c r="Q34" s="110">
        <f>Calendrier!Q34</f>
        <v>0</v>
      </c>
      <c r="R34" s="110">
        <f>Calendrier!R34</f>
        <v>0</v>
      </c>
      <c r="S34" s="110">
        <f>Calendrier!S34</f>
        <v>0</v>
      </c>
      <c r="T34" s="110">
        <f>Calendrier!T34</f>
        <v>0</v>
      </c>
      <c r="U34" s="110">
        <f>Calendrier!U34</f>
        <v>0</v>
      </c>
      <c r="V34" s="110">
        <f>Calendrier!V34</f>
        <v>0</v>
      </c>
      <c r="W34" s="110">
        <f>Calendrier!W34</f>
        <v>0</v>
      </c>
      <c r="X34" s="110">
        <f>Calendrier!X34</f>
        <v>0</v>
      </c>
      <c r="Y34" s="110">
        <f>Calendrier!Y34</f>
        <v>0</v>
      </c>
      <c r="Z34" s="110">
        <f>Calendrier!Z34</f>
        <v>0</v>
      </c>
      <c r="AA34" s="110">
        <f>Calendrier!AA34</f>
        <v>0</v>
      </c>
      <c r="AB34" s="110">
        <f>Calendrier!AB34</f>
        <v>0</v>
      </c>
      <c r="AC34" s="110">
        <f>Calendrier!AC34</f>
        <v>0</v>
      </c>
      <c r="AD34" s="110">
        <f>Calendrier!AD34</f>
        <v>0</v>
      </c>
      <c r="AE34" s="110">
        <f>Calendrier!AE34</f>
        <v>0</v>
      </c>
      <c r="AF34" s="110">
        <f>Calendrier!AF34</f>
        <v>0</v>
      </c>
      <c r="AG34" s="110">
        <f>Calendrier!AG34</f>
        <v>0</v>
      </c>
      <c r="AH34" s="110">
        <f>Calendrier!AH34</f>
        <v>0</v>
      </c>
    </row>
    <row r="35" spans="4:34" x14ac:dyDescent="0.2">
      <c r="D35" s="110"/>
      <c r="E35" s="164">
        <f>IF(Calendrier!AR42=100,0,Calendrier!AR42)</f>
        <v>0</v>
      </c>
      <c r="F35" s="110" t="e">
        <f>IF(D8=D35,1,0)</f>
        <v>#N/A</v>
      </c>
      <c r="G35" s="110">
        <f>Calendrier!G35</f>
        <v>0</v>
      </c>
      <c r="H35" s="110">
        <f>Calendrier!H35</f>
        <v>0</v>
      </c>
      <c r="I35" s="110">
        <f>Calendrier!I35</f>
        <v>0</v>
      </c>
      <c r="J35" s="110">
        <f>Calendrier!J35</f>
        <v>0</v>
      </c>
      <c r="K35" s="110">
        <f>Calendrier!K35</f>
        <v>0</v>
      </c>
      <c r="L35" s="110" t="s">
        <v>7</v>
      </c>
      <c r="M35" s="110">
        <f>Calendrier!M35</f>
        <v>0</v>
      </c>
      <c r="N35" s="110">
        <f>Calendrier!N35</f>
        <v>0</v>
      </c>
      <c r="O35" s="110">
        <f>Calendrier!O35</f>
        <v>0</v>
      </c>
      <c r="P35" s="110">
        <f>Calendrier!P35</f>
        <v>0</v>
      </c>
      <c r="Q35" s="110">
        <f>Calendrier!Q35</f>
        <v>0</v>
      </c>
      <c r="R35" s="110">
        <f>Calendrier!R35</f>
        <v>0</v>
      </c>
      <c r="S35" s="110">
        <f>Calendrier!S35</f>
        <v>0</v>
      </c>
      <c r="T35" s="110">
        <f>Calendrier!T35</f>
        <v>0</v>
      </c>
      <c r="U35" s="110" t="s">
        <v>7</v>
      </c>
      <c r="V35" s="110">
        <f>Calendrier!V35</f>
        <v>0</v>
      </c>
      <c r="W35" s="110">
        <f>Calendrier!W35</f>
        <v>0</v>
      </c>
      <c r="X35" s="110">
        <f>Calendrier!X35</f>
        <v>0</v>
      </c>
      <c r="Y35" s="110">
        <f>Calendrier!Y35</f>
        <v>0</v>
      </c>
      <c r="Z35" s="110">
        <f>Calendrier!Z35</f>
        <v>0</v>
      </c>
      <c r="AA35" s="110">
        <f>Calendrier!AA35</f>
        <v>0</v>
      </c>
      <c r="AB35" s="110">
        <f>Calendrier!AB35</f>
        <v>0</v>
      </c>
      <c r="AC35" s="110">
        <f>Calendrier!AC35</f>
        <v>0</v>
      </c>
      <c r="AD35" s="110">
        <f>Calendrier!AD35</f>
        <v>0</v>
      </c>
      <c r="AE35" s="110">
        <f>Calendrier!AE35</f>
        <v>0</v>
      </c>
      <c r="AF35" s="110">
        <f>Calendrier!AF35</f>
        <v>0</v>
      </c>
      <c r="AG35" s="110">
        <f>Calendrier!AG35</f>
        <v>0</v>
      </c>
      <c r="AH35" s="110">
        <f>Calendrier!AH35</f>
        <v>0</v>
      </c>
    </row>
    <row r="36" spans="4:34" x14ac:dyDescent="0.2">
      <c r="D36" s="110"/>
      <c r="E36" s="165" t="str">
        <f>IF(Calendrier!AR43=100,0,Calendrier!AR43)</f>
        <v xml:space="preserve"> </v>
      </c>
    </row>
    <row r="37" spans="4:34" x14ac:dyDescent="0.2">
      <c r="D37" s="110"/>
      <c r="E37" s="165">
        <f>IF(Calendrier!AR44=100,0,Calendrier!AR44)</f>
        <v>0</v>
      </c>
    </row>
    <row r="38" spans="4:34" x14ac:dyDescent="0.2">
      <c r="D38" s="110"/>
      <c r="E38" s="165" t="str">
        <f>IF(Calendrier!AR45=100,0,Calendrier!AR45)</f>
        <v xml:space="preserve"> </v>
      </c>
    </row>
    <row r="39" spans="4:34" x14ac:dyDescent="0.2">
      <c r="D39" s="110"/>
      <c r="E39" s="165">
        <f>IF(Calendrier!AR46=100,0,Calendrier!AR46)</f>
        <v>0</v>
      </c>
    </row>
    <row r="40" spans="4:34" x14ac:dyDescent="0.2">
      <c r="D40" s="110"/>
      <c r="E40" s="165" t="str">
        <f>IF(Calendrier!AR47=100,0,Calendrier!AR47)</f>
        <v xml:space="preserve"> </v>
      </c>
    </row>
    <row r="41" spans="4:34" x14ac:dyDescent="0.2">
      <c r="D41" s="110"/>
      <c r="E41" s="165">
        <f>IF(Calendrier!AR48=100,0,Calendrier!AR48)</f>
        <v>0</v>
      </c>
    </row>
    <row r="42" spans="4:34" x14ac:dyDescent="0.2">
      <c r="D42" s="110"/>
      <c r="E42" s="165" t="str">
        <f>IF(Calendrier!AR49=100,0,Calendrier!AR49)</f>
        <v xml:space="preserve"> </v>
      </c>
    </row>
    <row r="43" spans="4:34" x14ac:dyDescent="0.2">
      <c r="D43" s="110"/>
      <c r="E43" s="165">
        <f>IF(Calendrier!AR50=100,0,Calendrier!AR50)</f>
        <v>0</v>
      </c>
    </row>
    <row r="44" spans="4:34" x14ac:dyDescent="0.2">
      <c r="D44" s="110"/>
      <c r="E44" s="165" t="str">
        <f>IF(Calendrier!AR51=100,0,Calendrier!AR51)</f>
        <v xml:space="preserve"> </v>
      </c>
    </row>
    <row r="45" spans="4:34" x14ac:dyDescent="0.2">
      <c r="D45" s="110"/>
      <c r="E45" s="165">
        <f>IF(Calendrier!AR52=100,0,Calendrier!AR52)</f>
        <v>0</v>
      </c>
    </row>
    <row r="46" spans="4:34" x14ac:dyDescent="0.2">
      <c r="D46" s="110"/>
      <c r="E46" s="165" t="str">
        <f>IF(Calendrier!AR53=100,0,Calendrier!AR53)</f>
        <v xml:space="preserve"> </v>
      </c>
    </row>
    <row r="47" spans="4:34" x14ac:dyDescent="0.2">
      <c r="D47" s="110"/>
      <c r="E47" s="165">
        <f>IF(Calendrier!AR54=100,0,Calendrier!AR54)</f>
        <v>0</v>
      </c>
    </row>
    <row r="48" spans="4:34" x14ac:dyDescent="0.2">
      <c r="D48" s="110"/>
      <c r="E48" s="165" t="str">
        <f>IF(Calendrier!AR55=100,0,Calendrier!AR55)</f>
        <v xml:space="preserve"> </v>
      </c>
    </row>
    <row r="49" spans="4:5" x14ac:dyDescent="0.2">
      <c r="D49" s="110"/>
      <c r="E49" s="165">
        <f>IF(Calendrier!AR56=100,0,Calendrier!AR56)</f>
        <v>0</v>
      </c>
    </row>
    <row r="50" spans="4:5" x14ac:dyDescent="0.2">
      <c r="D50" s="110"/>
      <c r="E50" s="165" t="str">
        <f>IF(Calendrier!AR57=100,0,Calendrier!AR57)</f>
        <v xml:space="preserve"> </v>
      </c>
    </row>
    <row r="51" spans="4:5" x14ac:dyDescent="0.2">
      <c r="D51" s="110"/>
      <c r="E51" s="165">
        <f>IF(Calendrier!AR58=100,0,Calendrier!AR58)</f>
        <v>0</v>
      </c>
    </row>
    <row r="52" spans="4:5" x14ac:dyDescent="0.2">
      <c r="D52" s="110"/>
      <c r="E52" s="165" t="str">
        <f>IF(Calendrier!AR59=100,0,Calendrier!AR59)</f>
        <v xml:space="preserve"> </v>
      </c>
    </row>
    <row r="53" spans="4:5" x14ac:dyDescent="0.2">
      <c r="D53" s="110"/>
      <c r="E53" s="165">
        <f>IF(Calendrier!AR60=100,0,Calendrier!AR60)</f>
        <v>0</v>
      </c>
    </row>
    <row r="54" spans="4:5" x14ac:dyDescent="0.2">
      <c r="D54" s="110"/>
      <c r="E54" s="165" t="str">
        <f>IF(Calendrier!AR61=100,0,Calendrier!AR61)</f>
        <v xml:space="preserve"> </v>
      </c>
    </row>
    <row r="55" spans="4:5" x14ac:dyDescent="0.2">
      <c r="D55" s="110"/>
      <c r="E55" s="165">
        <f>IF(Calendrier!AR62=100,0,Calendrier!AR62)</f>
        <v>0</v>
      </c>
    </row>
    <row r="56" spans="4:5" x14ac:dyDescent="0.2">
      <c r="D56" s="110"/>
      <c r="E56" s="165" t="str">
        <f>IF(Calendrier!AR63=100,0,Calendrier!AR63)</f>
        <v xml:space="preserve"> </v>
      </c>
    </row>
    <row r="57" spans="4:5" x14ac:dyDescent="0.2">
      <c r="D57" s="110"/>
      <c r="E57" s="165">
        <f>IF(Calendrier!AR64=100,0,Calendrier!AR64)</f>
        <v>0</v>
      </c>
    </row>
    <row r="58" spans="4:5" x14ac:dyDescent="0.2">
      <c r="D58" s="110"/>
      <c r="E58" s="165" t="str">
        <f>IF(Calendrier!AR65=100,0,Calendrier!AR65)</f>
        <v xml:space="preserve"> </v>
      </c>
    </row>
    <row r="59" spans="4:5" x14ac:dyDescent="0.2">
      <c r="D59" s="110"/>
      <c r="E59" s="165" t="e">
        <f>IF(Calendrier!AR66=100,0,Calendrier!AR66)</f>
        <v>#VALUE!</v>
      </c>
    </row>
    <row r="60" spans="4:5" x14ac:dyDescent="0.2">
      <c r="D60" s="110"/>
      <c r="E60" s="165" t="str">
        <f>IF(Calendrier!AR67=100,0,Calendrier!AR67)</f>
        <v xml:space="preserve"> </v>
      </c>
    </row>
    <row r="61" spans="4:5" x14ac:dyDescent="0.2">
      <c r="D61" s="110"/>
      <c r="E61" s="165" t="e">
        <f>IF(Calendrier!AR68=100,0,Calendrier!AR68)</f>
        <v>#VALUE!</v>
      </c>
    </row>
    <row r="62" spans="4:5" x14ac:dyDescent="0.2">
      <c r="D62" s="110"/>
      <c r="E62" s="165" t="str">
        <f>IF(Calendrier!AR69=100,0,Calendrier!AR69)</f>
        <v xml:space="preserve"> </v>
      </c>
    </row>
    <row r="63" spans="4:5" x14ac:dyDescent="0.2">
      <c r="D63" s="110"/>
      <c r="E63" s="165" t="e">
        <f>IF(Calendrier!AR70=100,0,Calendrier!AR70)</f>
        <v>#VALUE!</v>
      </c>
    </row>
    <row r="64" spans="4:5" x14ac:dyDescent="0.2">
      <c r="D64" s="110"/>
      <c r="E64" s="165" t="str">
        <f>IF(Calendrier!AR71=100,0,Calendrier!AR71)</f>
        <v xml:space="preserve"> </v>
      </c>
    </row>
    <row r="65" spans="4:5" x14ac:dyDescent="0.2">
      <c r="D65" s="110"/>
      <c r="E65" s="165">
        <f>IF(Calendrier!AR72=100,0,Calendrier!AR72)</f>
        <v>0</v>
      </c>
    </row>
    <row r="66" spans="4:5" x14ac:dyDescent="0.2">
      <c r="D66" s="110"/>
      <c r="E66" s="165" t="str">
        <f>IF(Calendrier!AR73=100,0,Calendrier!AR73)</f>
        <v xml:space="preserve"> </v>
      </c>
    </row>
    <row r="67" spans="4:5" x14ac:dyDescent="0.2">
      <c r="D67" s="110"/>
      <c r="E67" s="165">
        <f>IF(Calendrier!AR74=100,0,Calendrier!AR74)</f>
        <v>0</v>
      </c>
    </row>
    <row r="68" spans="4:5" x14ac:dyDescent="0.2">
      <c r="D68" s="110"/>
      <c r="E68" s="165">
        <f>IF(Calendrier!AR75=100,0,Calendrier!AR75)</f>
        <v>0</v>
      </c>
    </row>
    <row r="69" spans="4:5" x14ac:dyDescent="0.2">
      <c r="D69" s="110"/>
      <c r="E69" s="165">
        <f>IF(Calendrier!AR76=100,0,Calendrier!AR76)</f>
        <v>0</v>
      </c>
    </row>
    <row r="70" spans="4:5" x14ac:dyDescent="0.2">
      <c r="D70" s="110"/>
      <c r="E70" s="165">
        <f>IF(Calendrier!AR77=100,0,Calendrier!AR77)</f>
        <v>0</v>
      </c>
    </row>
    <row r="71" spans="4:5" x14ac:dyDescent="0.2">
      <c r="D71" s="110"/>
      <c r="E71" s="165">
        <f>IF(Calendrier!AR78=100,0,Calendrier!AR78)</f>
        <v>0</v>
      </c>
    </row>
    <row r="72" spans="4:5" x14ac:dyDescent="0.2">
      <c r="D72" s="110"/>
      <c r="E72" s="165">
        <f>IF(Calendrier!AR79=100,0,Calendrier!AR79)</f>
        <v>0</v>
      </c>
    </row>
    <row r="73" spans="4:5" x14ac:dyDescent="0.2">
      <c r="D73" s="110"/>
      <c r="E73" s="166">
        <f>IF(Calendrier!AR80=100,0,Calendrier!AR80)</f>
        <v>0</v>
      </c>
    </row>
    <row r="74" spans="4:5" x14ac:dyDescent="0.2">
      <c r="D74" s="110">
        <f>Calendrier!AR81</f>
        <v>0</v>
      </c>
      <c r="E74" s="110">
        <f>IF(Calendrier!AW81=100,0,Calendrier!AW81)</f>
        <v>0</v>
      </c>
    </row>
    <row r="75" spans="4:5" x14ac:dyDescent="0.2">
      <c r="D75" s="110">
        <f>Calendrier!AR82</f>
        <v>0</v>
      </c>
      <c r="E75" s="110">
        <f>IF(Calendrier!AW82=100,0,Calendrier!AW82)</f>
        <v>0</v>
      </c>
    </row>
    <row r="76" spans="4:5" x14ac:dyDescent="0.2">
      <c r="D76" s="110">
        <f>Calendrier!AR83</f>
        <v>0</v>
      </c>
      <c r="E76" s="110">
        <f>IF(Calendrier!AW83=100,0,Calendrier!AW83)</f>
        <v>0</v>
      </c>
    </row>
    <row r="77" spans="4:5" x14ac:dyDescent="0.2">
      <c r="D77" s="110">
        <f>Calendrier!AR84</f>
        <v>0</v>
      </c>
      <c r="E77" s="110">
        <f>IF(Calendrier!AW84=100,0,Calendrier!AW84)</f>
        <v>0</v>
      </c>
    </row>
    <row r="78" spans="4:5" x14ac:dyDescent="0.2">
      <c r="D78" s="110">
        <f>Calendrier!AR85</f>
        <v>0</v>
      </c>
      <c r="E78" s="110">
        <f>IF(Calendrier!AW85=100,0,Calendrier!AW85)</f>
        <v>0</v>
      </c>
    </row>
    <row r="79" spans="4:5" x14ac:dyDescent="0.2">
      <c r="D79" s="110">
        <f>Calendrier!AR86</f>
        <v>0</v>
      </c>
      <c r="E79" s="110">
        <f>IF(Calendrier!AW86=100,0,Calendrier!AW86)</f>
        <v>0</v>
      </c>
    </row>
    <row r="80" spans="4:5" x14ac:dyDescent="0.2">
      <c r="D80" s="110">
        <f>Calendrier!AR87</f>
        <v>0</v>
      </c>
      <c r="E80" s="110">
        <f>IF(Calendrier!AW87=100,0,Calendrier!AW87)</f>
        <v>0</v>
      </c>
    </row>
    <row r="81" spans="4:5" x14ac:dyDescent="0.2">
      <c r="D81" s="110">
        <f>Calendrier!AR88</f>
        <v>0</v>
      </c>
      <c r="E81" s="110">
        <f>IF(Calendrier!AW88=100,0,Calendrier!AW88)</f>
        <v>0</v>
      </c>
    </row>
    <row r="82" spans="4:5" x14ac:dyDescent="0.2">
      <c r="D82" s="110">
        <f>Calendrier!AR89</f>
        <v>0</v>
      </c>
      <c r="E82" s="110">
        <f>IF(Calendrier!AW89=100,0,Calendrier!AW89)</f>
        <v>0</v>
      </c>
    </row>
    <row r="83" spans="4:5" x14ac:dyDescent="0.2">
      <c r="D83" s="110">
        <f>Calendrier!AR90</f>
        <v>0</v>
      </c>
      <c r="E83" s="110">
        <f>IF(Calendrier!AW90=100,0,Calendrier!AW90)</f>
        <v>0</v>
      </c>
    </row>
    <row r="84" spans="4:5" x14ac:dyDescent="0.2">
      <c r="D84" s="110">
        <f>Calendrier!AR91</f>
        <v>0</v>
      </c>
      <c r="E84" s="110">
        <f>IF(Calendrier!AW91=100,0,Calendrier!AW91)</f>
        <v>0</v>
      </c>
    </row>
    <row r="85" spans="4:5" x14ac:dyDescent="0.2">
      <c r="D85" s="110">
        <f>Calendrier!AR92</f>
        <v>0</v>
      </c>
      <c r="E85" s="110">
        <f>IF(Calendrier!AW92=100,0,Calendrier!AW92)</f>
        <v>0</v>
      </c>
    </row>
    <row r="86" spans="4:5" x14ac:dyDescent="0.2">
      <c r="D86" s="110">
        <f>Calendrier!AR93</f>
        <v>0</v>
      </c>
      <c r="E86" s="110">
        <f>IF(Calendrier!AW93=100,0,Calendrier!AW93)</f>
        <v>0</v>
      </c>
    </row>
    <row r="87" spans="4:5" x14ac:dyDescent="0.2">
      <c r="D87" s="110">
        <f>Calendrier!AR94</f>
        <v>0</v>
      </c>
      <c r="E87" s="110">
        <f>IF(Calendrier!AW94=100,0,Calendrier!AW94)</f>
        <v>0</v>
      </c>
    </row>
    <row r="88" spans="4:5" x14ac:dyDescent="0.2">
      <c r="D88" s="110">
        <f>Calendrier!AR95</f>
        <v>0</v>
      </c>
      <c r="E88" s="110">
        <f>IF(Calendrier!AW95=100,0,Calendrier!AW95)</f>
        <v>0</v>
      </c>
    </row>
    <row r="89" spans="4:5" x14ac:dyDescent="0.2">
      <c r="D89" s="110">
        <f>Calendrier!AR96</f>
        <v>0</v>
      </c>
      <c r="E89" s="110">
        <f>IF(Calendrier!AW96=100,0,Calendrier!AW96)</f>
        <v>0</v>
      </c>
    </row>
    <row r="90" spans="4:5" x14ac:dyDescent="0.2">
      <c r="D90" s="110">
        <f>Calendrier!AR97</f>
        <v>0</v>
      </c>
      <c r="E90" s="110">
        <f>IF(Calendrier!AW97=100,0,Calendrier!AW97)</f>
        <v>0</v>
      </c>
    </row>
    <row r="91" spans="4:5" x14ac:dyDescent="0.2">
      <c r="D91" s="110">
        <f>Calendrier!AR98</f>
        <v>0</v>
      </c>
      <c r="E91" s="110">
        <f>IF(Calendrier!AW98=100,0,Calendrier!AW98)</f>
        <v>0</v>
      </c>
    </row>
    <row r="92" spans="4:5" x14ac:dyDescent="0.2">
      <c r="D92" s="110">
        <f>Calendrier!AR99</f>
        <v>0</v>
      </c>
      <c r="E92" s="110">
        <f>IF(Calendrier!AW99=100,0,Calendrier!AW99)</f>
        <v>0</v>
      </c>
    </row>
    <row r="93" spans="4:5" x14ac:dyDescent="0.2">
      <c r="D93" s="110">
        <f>Calendrier!AR100</f>
        <v>0</v>
      </c>
      <c r="E93" s="110">
        <f>IF(Calendrier!AW100=100,0,Calendrier!AW100)</f>
        <v>0</v>
      </c>
    </row>
    <row r="94" spans="4:5" x14ac:dyDescent="0.2">
      <c r="D94" s="110">
        <f>Calendrier!AR101</f>
        <v>0</v>
      </c>
      <c r="E94" s="110">
        <f>IF(Calendrier!AW101=100,0,Calendrier!AW101)</f>
        <v>0</v>
      </c>
    </row>
    <row r="95" spans="4:5" x14ac:dyDescent="0.2">
      <c r="D95" s="110">
        <f>Calendrier!AR102</f>
        <v>0</v>
      </c>
      <c r="E95" s="110">
        <f>IF(Calendrier!AW102=100,0,Calendrier!AW102)</f>
        <v>0</v>
      </c>
    </row>
    <row r="96" spans="4:5" x14ac:dyDescent="0.2">
      <c r="D96" s="110">
        <f>Calendrier!AR103</f>
        <v>0</v>
      </c>
      <c r="E96" s="110">
        <f>IF(Calendrier!AW103=100,0,Calendrier!AW103)</f>
        <v>0</v>
      </c>
    </row>
    <row r="97" spans="4:5" x14ac:dyDescent="0.2">
      <c r="D97" s="110">
        <f>Calendrier!AR104</f>
        <v>0</v>
      </c>
      <c r="E97" s="110">
        <f>IF(Calendrier!AW104=100,0,Calendrier!AW104)</f>
        <v>0</v>
      </c>
    </row>
    <row r="98" spans="4:5" x14ac:dyDescent="0.2">
      <c r="D98" s="110">
        <f>Calendrier!AR105</f>
        <v>0</v>
      </c>
      <c r="E98" s="110">
        <f>IF(Calendrier!AW105=100,0,Calendrier!AW105)</f>
        <v>0</v>
      </c>
    </row>
    <row r="99" spans="4:5" x14ac:dyDescent="0.2">
      <c r="D99" s="110">
        <f>Calendrier!AR106</f>
        <v>0</v>
      </c>
      <c r="E99" s="110">
        <f>IF(Calendrier!AW106=100,0,Calendrier!AW106)</f>
        <v>0</v>
      </c>
    </row>
    <row r="100" spans="4:5" x14ac:dyDescent="0.2">
      <c r="D100" s="110">
        <f>Calendrier!AR107</f>
        <v>0</v>
      </c>
      <c r="E100" s="110">
        <f>IF(Calendrier!AW107=100,0,Calendrier!AW107)</f>
        <v>0</v>
      </c>
    </row>
    <row r="101" spans="4:5" x14ac:dyDescent="0.2">
      <c r="D101" s="110">
        <f>Calendrier!AR108</f>
        <v>0</v>
      </c>
      <c r="E101" s="110">
        <f>IF(Calendrier!AW108=100,0,Calendrier!AW108)</f>
        <v>0</v>
      </c>
    </row>
    <row r="102" spans="4:5" x14ac:dyDescent="0.2">
      <c r="D102" s="110">
        <f>Calendrier!AR109</f>
        <v>0</v>
      </c>
      <c r="E102" s="110">
        <f>IF(Calendrier!AW109=100,0,Calendrier!AW109)</f>
        <v>0</v>
      </c>
    </row>
    <row r="103" spans="4:5" x14ac:dyDescent="0.2">
      <c r="D103" s="110">
        <f>Calendrier!AR110</f>
        <v>0</v>
      </c>
      <c r="E103" s="110">
        <f>IF(Calendrier!AW110=100,0,Calendrier!AW110)</f>
        <v>0</v>
      </c>
    </row>
    <row r="104" spans="4:5" x14ac:dyDescent="0.2">
      <c r="D104" s="110">
        <f>Calendrier!AR111</f>
        <v>0</v>
      </c>
      <c r="E104" s="110">
        <f>IF(Calendrier!AW111=100,0,Calendrier!AW111)</f>
        <v>0</v>
      </c>
    </row>
    <row r="105" spans="4:5" x14ac:dyDescent="0.2">
      <c r="D105" s="110">
        <f>Calendrier!AR112</f>
        <v>0</v>
      </c>
      <c r="E105" s="110">
        <f>IF(Calendrier!AW112=100,0,Calendrier!AW112)</f>
        <v>0</v>
      </c>
    </row>
    <row r="106" spans="4:5" x14ac:dyDescent="0.2">
      <c r="D106" s="110">
        <f>Calendrier!AR113</f>
        <v>0</v>
      </c>
      <c r="E106" s="110">
        <f>IF(Calendrier!AW113=100,0,Calendrier!AW113)</f>
        <v>0</v>
      </c>
    </row>
    <row r="107" spans="4:5" x14ac:dyDescent="0.2">
      <c r="D107" s="110">
        <f>Calendrier!AR114</f>
        <v>0</v>
      </c>
      <c r="E107" s="110">
        <f>IF(Calendrier!AW114=100,0,Calendrier!AW114)</f>
        <v>0</v>
      </c>
    </row>
    <row r="108" spans="4:5" x14ac:dyDescent="0.2">
      <c r="D108" s="110">
        <f>Calendrier!AR115</f>
        <v>0</v>
      </c>
      <c r="E108" s="110">
        <f>IF(Calendrier!AW115=100,0,Calendrier!AW115)</f>
        <v>0</v>
      </c>
    </row>
    <row r="109" spans="4:5" x14ac:dyDescent="0.2">
      <c r="D109" s="110">
        <f>Calendrier!AR116</f>
        <v>0</v>
      </c>
      <c r="E109" s="110">
        <f>IF(Calendrier!AW116=100,0,Calendrier!AW116)</f>
        <v>0</v>
      </c>
    </row>
    <row r="110" spans="4:5" x14ac:dyDescent="0.2">
      <c r="D110" s="110">
        <f>Calendrier!AR117</f>
        <v>0</v>
      </c>
      <c r="E110" s="110">
        <f>IF(Calendrier!AW117=100,0,Calendrier!AW117)</f>
        <v>0</v>
      </c>
    </row>
    <row r="111" spans="4:5" x14ac:dyDescent="0.2">
      <c r="D111" s="110">
        <f>Calendrier!AR118</f>
        <v>0</v>
      </c>
      <c r="E111" s="110">
        <f>IF(Calendrier!AW118=100,0,Calendrier!AW118)</f>
        <v>0</v>
      </c>
    </row>
    <row r="112" spans="4:5" x14ac:dyDescent="0.2">
      <c r="D112" s="110">
        <f>Calendrier!AR119</f>
        <v>0</v>
      </c>
      <c r="E112" s="110">
        <f>IF(Calendrier!AW119=100,0,Calendrier!AW119)</f>
        <v>0</v>
      </c>
    </row>
    <row r="113" spans="4:5" x14ac:dyDescent="0.2">
      <c r="D113" s="110">
        <f>Calendrier!AR120</f>
        <v>0</v>
      </c>
      <c r="E113" s="110">
        <f>IF(Calendrier!AW120=100,0,Calendrier!AW120)</f>
        <v>0</v>
      </c>
    </row>
    <row r="114" spans="4:5" x14ac:dyDescent="0.2">
      <c r="D114" s="110">
        <f>Calendrier!AR121</f>
        <v>0</v>
      </c>
      <c r="E114" s="110">
        <f>IF(Calendrier!AW121=100,0,Calendrier!AW121)</f>
        <v>0</v>
      </c>
    </row>
    <row r="115" spans="4:5" x14ac:dyDescent="0.2">
      <c r="D115" s="110">
        <f>Calendrier!AR122</f>
        <v>0</v>
      </c>
      <c r="E115" s="110">
        <f>IF(Calendrier!AW122=100,0,Calendrier!AW122)</f>
        <v>0</v>
      </c>
    </row>
    <row r="116" spans="4:5" x14ac:dyDescent="0.2">
      <c r="D116" s="110">
        <f>Calendrier!AR123</f>
        <v>0</v>
      </c>
      <c r="E116" s="110">
        <f>IF(Calendrier!AW123=100,0,Calendrier!AW123)</f>
        <v>0</v>
      </c>
    </row>
    <row r="117" spans="4:5" x14ac:dyDescent="0.2">
      <c r="D117" s="110">
        <f>Calendrier!AR124</f>
        <v>0</v>
      </c>
      <c r="E117" s="110">
        <f>IF(Calendrier!AW124=100,0,Calendrier!AW124)</f>
        <v>0</v>
      </c>
    </row>
    <row r="118" spans="4:5" x14ac:dyDescent="0.2">
      <c r="D118" s="110">
        <f>Calendrier!AR125</f>
        <v>0</v>
      </c>
      <c r="E118" s="110">
        <f>IF(Calendrier!AW125=100,0,Calendrier!AW125)</f>
        <v>0</v>
      </c>
    </row>
    <row r="119" spans="4:5" x14ac:dyDescent="0.2">
      <c r="D119" s="110">
        <f>Calendrier!AR126</f>
        <v>0</v>
      </c>
      <c r="E119" s="110">
        <f>IF(Calendrier!AW126=100,0,Calendrier!AW126)</f>
        <v>0</v>
      </c>
    </row>
    <row r="120" spans="4:5" x14ac:dyDescent="0.2">
      <c r="D120" s="110">
        <f>Calendrier!AR127</f>
        <v>0</v>
      </c>
      <c r="E120" s="110">
        <f>IF(Calendrier!AW127=100,0,Calendrier!AW127)</f>
        <v>0</v>
      </c>
    </row>
    <row r="121" spans="4:5" x14ac:dyDescent="0.2">
      <c r="D121" s="110">
        <f>Calendrier!AR128</f>
        <v>0</v>
      </c>
      <c r="E121" s="110">
        <f>IF(Calendrier!AW128=100,0,Calendrier!AW128)</f>
        <v>0</v>
      </c>
    </row>
    <row r="122" spans="4:5" x14ac:dyDescent="0.2">
      <c r="D122" s="110">
        <f>Calendrier!AR129</f>
        <v>0</v>
      </c>
    </row>
    <row r="123" spans="4:5" x14ac:dyDescent="0.2">
      <c r="D123" s="110">
        <f>Calendrier!AR130</f>
        <v>0</v>
      </c>
    </row>
    <row r="124" spans="4:5" x14ac:dyDescent="0.2">
      <c r="D124" s="110">
        <f>Calendrier!AR131</f>
        <v>0</v>
      </c>
    </row>
    <row r="125" spans="4:5" x14ac:dyDescent="0.2">
      <c r="D125" s="110">
        <f>Calendrier!AR132</f>
        <v>0</v>
      </c>
    </row>
    <row r="126" spans="4:5" x14ac:dyDescent="0.2">
      <c r="D126" s="110">
        <f>Calendrier!AR133</f>
        <v>0</v>
      </c>
    </row>
    <row r="127" spans="4:5" x14ac:dyDescent="0.2">
      <c r="D127" s="110">
        <f>Calendrier!AR134</f>
        <v>0</v>
      </c>
    </row>
    <row r="128" spans="4:5" x14ac:dyDescent="0.2">
      <c r="D128" s="110">
        <f>Calendrier!AR135</f>
        <v>0</v>
      </c>
    </row>
    <row r="129" spans="4:4" x14ac:dyDescent="0.2">
      <c r="D129" s="110">
        <f>Calendrier!AR136</f>
        <v>0</v>
      </c>
    </row>
    <row r="130" spans="4:4" x14ac:dyDescent="0.2">
      <c r="D130" s="110">
        <f>Calendrier!AR137</f>
        <v>0</v>
      </c>
    </row>
    <row r="131" spans="4:4" x14ac:dyDescent="0.2">
      <c r="D131" s="110">
        <f>Calendrier!AR138</f>
        <v>0</v>
      </c>
    </row>
    <row r="132" spans="4:4" x14ac:dyDescent="0.2">
      <c r="D132" s="110">
        <f>Calendrier!AR139</f>
        <v>0</v>
      </c>
    </row>
    <row r="133" spans="4:4" x14ac:dyDescent="0.2">
      <c r="D133" s="110">
        <f>Calendrier!AR140</f>
        <v>0</v>
      </c>
    </row>
    <row r="134" spans="4:4" x14ac:dyDescent="0.2">
      <c r="D134" s="110">
        <f>Calendrier!AR141</f>
        <v>0</v>
      </c>
    </row>
    <row r="135" spans="4:4" x14ac:dyDescent="0.2">
      <c r="D135" s="110">
        <f>Calendrier!AR142</f>
        <v>0</v>
      </c>
    </row>
    <row r="136" spans="4:4" x14ac:dyDescent="0.2">
      <c r="D136" s="110">
        <f>Calendrier!AR143</f>
        <v>0</v>
      </c>
    </row>
  </sheetData>
  <mergeCells count="12">
    <mergeCell ref="D25:J25"/>
    <mergeCell ref="L25:R25"/>
    <mergeCell ref="T25:Z25"/>
    <mergeCell ref="AB25:AH25"/>
    <mergeCell ref="D6:J6"/>
    <mergeCell ref="L6:R6"/>
    <mergeCell ref="T6:Z6"/>
    <mergeCell ref="AB6:AH6"/>
    <mergeCell ref="D16:J16"/>
    <mergeCell ref="L16:R16"/>
    <mergeCell ref="T16:Z16"/>
    <mergeCell ref="AB16:AH16"/>
  </mergeCells>
  <conditionalFormatting sqref="J8:J15">
    <cfRule type="expression" dxfId="133" priority="174">
      <formula>J8=1</formula>
    </cfRule>
  </conditionalFormatting>
  <conditionalFormatting sqref="D8:J15">
    <cfRule type="expression" dxfId="132" priority="167">
      <formula>D8=1</formula>
    </cfRule>
  </conditionalFormatting>
  <conditionalFormatting sqref="I8:I15">
    <cfRule type="expression" dxfId="131" priority="132">
      <formula>I8=1</formula>
    </cfRule>
  </conditionalFormatting>
  <conditionalFormatting sqref="H8:H15">
    <cfRule type="expression" dxfId="130" priority="131">
      <formula>H8=1</formula>
    </cfRule>
  </conditionalFormatting>
  <conditionalFormatting sqref="G8:G15">
    <cfRule type="expression" dxfId="129" priority="130">
      <formula>G8=1</formula>
    </cfRule>
  </conditionalFormatting>
  <conditionalFormatting sqref="F8:F15">
    <cfRule type="expression" dxfId="128" priority="129">
      <formula>F8=1</formula>
    </cfRule>
  </conditionalFormatting>
  <conditionalFormatting sqref="E8:E15">
    <cfRule type="expression" dxfId="127" priority="128">
      <formula>E8=1</formula>
    </cfRule>
  </conditionalFormatting>
  <conditionalFormatting sqref="D8:J15">
    <cfRule type="expression" dxfId="126" priority="127">
      <formula>D8=1</formula>
    </cfRule>
  </conditionalFormatting>
  <conditionalFormatting sqref="D10:F10">
    <cfRule type="expression" dxfId="125" priority="126">
      <formula>D10=1</formula>
    </cfRule>
  </conditionalFormatting>
  <conditionalFormatting sqref="I8:I14">
    <cfRule type="expression" dxfId="124" priority="125">
      <formula>I8=1</formula>
    </cfRule>
  </conditionalFormatting>
  <conditionalFormatting sqref="H8:H14">
    <cfRule type="expression" dxfId="123" priority="124">
      <formula>H8=1</formula>
    </cfRule>
  </conditionalFormatting>
  <conditionalFormatting sqref="H8:H14">
    <cfRule type="expression" dxfId="122" priority="123">
      <formula>H8=1</formula>
    </cfRule>
  </conditionalFormatting>
  <conditionalFormatting sqref="G8:G14">
    <cfRule type="expression" dxfId="121" priority="122">
      <formula>G8=1</formula>
    </cfRule>
  </conditionalFormatting>
  <conditionalFormatting sqref="G8:G14">
    <cfRule type="expression" dxfId="120" priority="121">
      <formula>G8=1</formula>
    </cfRule>
  </conditionalFormatting>
  <conditionalFormatting sqref="G8:G14">
    <cfRule type="expression" dxfId="119" priority="120">
      <formula>G8=1</formula>
    </cfRule>
  </conditionalFormatting>
  <conditionalFormatting sqref="F8:F14">
    <cfRule type="expression" dxfId="118" priority="119">
      <formula>F8=1</formula>
    </cfRule>
  </conditionalFormatting>
  <conditionalFormatting sqref="F8:F14">
    <cfRule type="expression" dxfId="117" priority="118">
      <formula>F8=1</formula>
    </cfRule>
  </conditionalFormatting>
  <conditionalFormatting sqref="F8:F14">
    <cfRule type="expression" dxfId="116" priority="117">
      <formula>F8=1</formula>
    </cfRule>
  </conditionalFormatting>
  <conditionalFormatting sqref="F8:F14">
    <cfRule type="expression" dxfId="115" priority="116">
      <formula>F8=1</formula>
    </cfRule>
  </conditionalFormatting>
  <conditionalFormatting sqref="E8:E14">
    <cfRule type="expression" dxfId="114" priority="115">
      <formula>E8=1</formula>
    </cfRule>
  </conditionalFormatting>
  <conditionalFormatting sqref="E8:E14">
    <cfRule type="expression" dxfId="113" priority="114">
      <formula>E8=1</formula>
    </cfRule>
  </conditionalFormatting>
  <conditionalFormatting sqref="E8:E14">
    <cfRule type="expression" dxfId="112" priority="113">
      <formula>E8=1</formula>
    </cfRule>
  </conditionalFormatting>
  <conditionalFormatting sqref="E8:E14">
    <cfRule type="expression" dxfId="111" priority="112">
      <formula>E8=1</formula>
    </cfRule>
  </conditionalFormatting>
  <conditionalFormatting sqref="E8:E14">
    <cfRule type="expression" dxfId="110" priority="111">
      <formula>E8=1</formula>
    </cfRule>
  </conditionalFormatting>
  <conditionalFormatting sqref="D8:J14">
    <cfRule type="expression" dxfId="109" priority="110">
      <formula>D8=1</formula>
    </cfRule>
  </conditionalFormatting>
  <conditionalFormatting sqref="D8:J14">
    <cfRule type="expression" dxfId="108" priority="109">
      <formula>D8=1</formula>
    </cfRule>
  </conditionalFormatting>
  <conditionalFormatting sqref="D8:J14">
    <cfRule type="expression" dxfId="107" priority="108">
      <formula>D8=1</formula>
    </cfRule>
  </conditionalFormatting>
  <conditionalFormatting sqref="D8:J14">
    <cfRule type="expression" dxfId="106" priority="107">
      <formula>D8=1</formula>
    </cfRule>
  </conditionalFormatting>
  <conditionalFormatting sqref="D8:J14">
    <cfRule type="expression" dxfId="105" priority="106">
      <formula>D8=1</formula>
    </cfRule>
  </conditionalFormatting>
  <conditionalFormatting sqref="D8:J14">
    <cfRule type="expression" dxfId="104" priority="105">
      <formula>D8=1</formula>
    </cfRule>
  </conditionalFormatting>
  <conditionalFormatting sqref="L8:R14">
    <cfRule type="expression" dxfId="103" priority="104">
      <formula>L8=1</formula>
    </cfRule>
  </conditionalFormatting>
  <conditionalFormatting sqref="L8:R14">
    <cfRule type="expression" dxfId="102" priority="103">
      <formula>L8=1</formula>
    </cfRule>
  </conditionalFormatting>
  <conditionalFormatting sqref="L8:R14">
    <cfRule type="expression" dxfId="101" priority="102">
      <formula>L8=1</formula>
    </cfRule>
  </conditionalFormatting>
  <conditionalFormatting sqref="L8:R14">
    <cfRule type="expression" dxfId="100" priority="101">
      <formula>L8=1</formula>
    </cfRule>
  </conditionalFormatting>
  <conditionalFormatting sqref="L8:R14">
    <cfRule type="expression" dxfId="99" priority="100">
      <formula>L8=1</formula>
    </cfRule>
  </conditionalFormatting>
  <conditionalFormatting sqref="L8:R14">
    <cfRule type="expression" dxfId="98" priority="99">
      <formula>L8=1</formula>
    </cfRule>
  </conditionalFormatting>
  <conditionalFormatting sqref="L8:R14">
    <cfRule type="expression" dxfId="97" priority="98">
      <formula>L8=1</formula>
    </cfRule>
  </conditionalFormatting>
  <conditionalFormatting sqref="L8:R14">
    <cfRule type="expression" dxfId="96" priority="97">
      <formula>L8=1</formula>
    </cfRule>
  </conditionalFormatting>
  <conditionalFormatting sqref="T8:Z14">
    <cfRule type="expression" dxfId="95" priority="96">
      <formula>T8=1</formula>
    </cfRule>
  </conditionalFormatting>
  <conditionalFormatting sqref="T8:Z14">
    <cfRule type="expression" dxfId="94" priority="95">
      <formula>T8=1</formula>
    </cfRule>
  </conditionalFormatting>
  <conditionalFormatting sqref="T8:Z14">
    <cfRule type="expression" dxfId="93" priority="94">
      <formula>T8=1</formula>
    </cfRule>
  </conditionalFormatting>
  <conditionalFormatting sqref="T8:Z14">
    <cfRule type="expression" dxfId="92" priority="93">
      <formula>T8=1</formula>
    </cfRule>
  </conditionalFormatting>
  <conditionalFormatting sqref="T8:Z14">
    <cfRule type="expression" dxfId="91" priority="92">
      <formula>T8=1</formula>
    </cfRule>
  </conditionalFormatting>
  <conditionalFormatting sqref="T8:Z14">
    <cfRule type="expression" dxfId="90" priority="91">
      <formula>T8=1</formula>
    </cfRule>
  </conditionalFormatting>
  <conditionalFormatting sqref="T8:Z14">
    <cfRule type="expression" dxfId="89" priority="90">
      <formula>T8=1</formula>
    </cfRule>
  </conditionalFormatting>
  <conditionalFormatting sqref="T8:Z14">
    <cfRule type="expression" dxfId="88" priority="89">
      <formula>T8=1</formula>
    </cfRule>
  </conditionalFormatting>
  <conditionalFormatting sqref="AB8:AH14">
    <cfRule type="expression" dxfId="87" priority="88">
      <formula>AB8=1</formula>
    </cfRule>
  </conditionalFormatting>
  <conditionalFormatting sqref="AB8:AH14">
    <cfRule type="expression" dxfId="86" priority="87">
      <formula>AB8=1</formula>
    </cfRule>
  </conditionalFormatting>
  <conditionalFormatting sqref="AB8:AH14">
    <cfRule type="expression" dxfId="85" priority="86">
      <formula>AB8=1</formula>
    </cfRule>
  </conditionalFormatting>
  <conditionalFormatting sqref="AB8:AH14">
    <cfRule type="expression" dxfId="84" priority="85">
      <formula>AB8=1</formula>
    </cfRule>
  </conditionalFormatting>
  <conditionalFormatting sqref="AB8:AH14">
    <cfRule type="expression" dxfId="83" priority="84">
      <formula>AB8=1</formula>
    </cfRule>
  </conditionalFormatting>
  <conditionalFormatting sqref="AB8:AH14">
    <cfRule type="expression" dxfId="82" priority="83">
      <formula>AB8=1</formula>
    </cfRule>
  </conditionalFormatting>
  <conditionalFormatting sqref="AB8:AH14">
    <cfRule type="expression" dxfId="81" priority="82">
      <formula>AB8=1</formula>
    </cfRule>
  </conditionalFormatting>
  <conditionalFormatting sqref="AB8:AH14">
    <cfRule type="expression" dxfId="80" priority="81">
      <formula>AB8=1</formula>
    </cfRule>
  </conditionalFormatting>
  <conditionalFormatting sqref="D18:J24">
    <cfRule type="expression" dxfId="79" priority="80">
      <formula>D18=1</formula>
    </cfRule>
  </conditionalFormatting>
  <conditionalFormatting sqref="D18:J24">
    <cfRule type="expression" dxfId="78" priority="79">
      <formula>D18=1</formula>
    </cfRule>
  </conditionalFormatting>
  <conditionalFormatting sqref="D18:J24">
    <cfRule type="expression" dxfId="77" priority="78">
      <formula>D18=1</formula>
    </cfRule>
  </conditionalFormatting>
  <conditionalFormatting sqref="D18:J24">
    <cfRule type="expression" dxfId="76" priority="77">
      <formula>D18=1</formula>
    </cfRule>
  </conditionalFormatting>
  <conditionalFormatting sqref="D18:J24">
    <cfRule type="expression" dxfId="75" priority="76">
      <formula>D18=1</formula>
    </cfRule>
  </conditionalFormatting>
  <conditionalFormatting sqref="D18:J24">
    <cfRule type="expression" dxfId="74" priority="75">
      <formula>D18=1</formula>
    </cfRule>
  </conditionalFormatting>
  <conditionalFormatting sqref="D18:J24">
    <cfRule type="expression" dxfId="73" priority="74">
      <formula>D18=1</formula>
    </cfRule>
  </conditionalFormatting>
  <conditionalFormatting sqref="D18:J24">
    <cfRule type="expression" dxfId="72" priority="73">
      <formula>D18=1</formula>
    </cfRule>
  </conditionalFormatting>
  <conditionalFormatting sqref="L18:R24">
    <cfRule type="expression" dxfId="71" priority="72">
      <formula>L18=1</formula>
    </cfRule>
  </conditionalFormatting>
  <conditionalFormatting sqref="L18:R24">
    <cfRule type="expression" dxfId="70" priority="71">
      <formula>L18=1</formula>
    </cfRule>
  </conditionalFormatting>
  <conditionalFormatting sqref="L18:R24">
    <cfRule type="expression" dxfId="69" priority="70">
      <formula>L18=1</formula>
    </cfRule>
  </conditionalFormatting>
  <conditionalFormatting sqref="L18:R24">
    <cfRule type="expression" dxfId="68" priority="69">
      <formula>L18=1</formula>
    </cfRule>
  </conditionalFormatting>
  <conditionalFormatting sqref="L18:R24">
    <cfRule type="expression" dxfId="67" priority="68">
      <formula>L18=1</formula>
    </cfRule>
  </conditionalFormatting>
  <conditionalFormatting sqref="L18:R24">
    <cfRule type="expression" dxfId="66" priority="67">
      <formula>L18=1</formula>
    </cfRule>
  </conditionalFormatting>
  <conditionalFormatting sqref="L18:R24">
    <cfRule type="expression" dxfId="65" priority="66">
      <formula>L18=1</formula>
    </cfRule>
  </conditionalFormatting>
  <conditionalFormatting sqref="L18:R24">
    <cfRule type="expression" dxfId="64" priority="65">
      <formula>L18=1</formula>
    </cfRule>
  </conditionalFormatting>
  <conditionalFormatting sqref="T18:Z18">
    <cfRule type="expression" dxfId="63" priority="64">
      <formula>T18=1</formula>
    </cfRule>
  </conditionalFormatting>
  <conditionalFormatting sqref="T18:Z18">
    <cfRule type="expression" dxfId="62" priority="63">
      <formula>T18=1</formula>
    </cfRule>
  </conditionalFormatting>
  <conditionalFormatting sqref="T18:Z18">
    <cfRule type="expression" dxfId="61" priority="62">
      <formula>T18=1</formula>
    </cfRule>
  </conditionalFormatting>
  <conditionalFormatting sqref="T18:Z18">
    <cfRule type="expression" dxfId="60" priority="61">
      <formula>T18=1</formula>
    </cfRule>
  </conditionalFormatting>
  <conditionalFormatting sqref="T18:Z18">
    <cfRule type="expression" dxfId="59" priority="60">
      <formula>T18=1</formula>
    </cfRule>
  </conditionalFormatting>
  <conditionalFormatting sqref="T18:Z18">
    <cfRule type="expression" dxfId="58" priority="59">
      <formula>T18=1</formula>
    </cfRule>
  </conditionalFormatting>
  <conditionalFormatting sqref="T18:Z18">
    <cfRule type="expression" dxfId="57" priority="58">
      <formula>T18=1</formula>
    </cfRule>
  </conditionalFormatting>
  <conditionalFormatting sqref="T18:Z18">
    <cfRule type="expression" dxfId="56" priority="57">
      <formula>T18=1</formula>
    </cfRule>
  </conditionalFormatting>
  <conditionalFormatting sqref="T19:Z19">
    <cfRule type="expression" dxfId="55" priority="56">
      <formula>T19=1</formula>
    </cfRule>
  </conditionalFormatting>
  <conditionalFormatting sqref="T19:Z19">
    <cfRule type="expression" dxfId="54" priority="55">
      <formula>T19=1</formula>
    </cfRule>
  </conditionalFormatting>
  <conditionalFormatting sqref="T19:Z19">
    <cfRule type="expression" dxfId="53" priority="54">
      <formula>T19=1</formula>
    </cfRule>
  </conditionalFormatting>
  <conditionalFormatting sqref="T19:Z19">
    <cfRule type="expression" dxfId="52" priority="53">
      <formula>T19=1</formula>
    </cfRule>
  </conditionalFormatting>
  <conditionalFormatting sqref="T19:Z19">
    <cfRule type="expression" dxfId="51" priority="52">
      <formula>T19=1</formula>
    </cfRule>
  </conditionalFormatting>
  <conditionalFormatting sqref="T19:Z19">
    <cfRule type="expression" dxfId="50" priority="51">
      <formula>T19=1</formula>
    </cfRule>
  </conditionalFormatting>
  <conditionalFormatting sqref="T19:Z19">
    <cfRule type="expression" dxfId="49" priority="50">
      <formula>T19=1</formula>
    </cfRule>
  </conditionalFormatting>
  <conditionalFormatting sqref="T19:Z19">
    <cfRule type="expression" dxfId="48" priority="49">
      <formula>T19=1</formula>
    </cfRule>
  </conditionalFormatting>
  <conditionalFormatting sqref="T20:Z24">
    <cfRule type="expression" dxfId="47" priority="48">
      <formula>T20=1</formula>
    </cfRule>
  </conditionalFormatting>
  <conditionalFormatting sqref="T20:Z24">
    <cfRule type="expression" dxfId="46" priority="47">
      <formula>T20=1</formula>
    </cfRule>
  </conditionalFormatting>
  <conditionalFormatting sqref="T20:Z24">
    <cfRule type="expression" dxfId="45" priority="46">
      <formula>T20=1</formula>
    </cfRule>
  </conditionalFormatting>
  <conditionalFormatting sqref="T20:Z24">
    <cfRule type="expression" dxfId="44" priority="45">
      <formula>T20=1</formula>
    </cfRule>
  </conditionalFormatting>
  <conditionalFormatting sqref="T20:Z24">
    <cfRule type="expression" dxfId="43" priority="44">
      <formula>T20=1</formula>
    </cfRule>
  </conditionalFormatting>
  <conditionalFormatting sqref="T20:Z24">
    <cfRule type="expression" dxfId="42" priority="43">
      <formula>T20=1</formula>
    </cfRule>
  </conditionalFormatting>
  <conditionalFormatting sqref="T20:Z24">
    <cfRule type="expression" dxfId="41" priority="42">
      <formula>T20=1</formula>
    </cfRule>
  </conditionalFormatting>
  <conditionalFormatting sqref="T20:Z24">
    <cfRule type="expression" dxfId="40" priority="41">
      <formula>T20=1</formula>
    </cfRule>
  </conditionalFormatting>
  <conditionalFormatting sqref="AB18:AH24">
    <cfRule type="expression" dxfId="39" priority="40">
      <formula>AB18=1</formula>
    </cfRule>
  </conditionalFormatting>
  <conditionalFormatting sqref="AB18:AH24">
    <cfRule type="expression" dxfId="38" priority="39">
      <formula>AB18=1</formula>
    </cfRule>
  </conditionalFormatting>
  <conditionalFormatting sqref="AB18:AH24">
    <cfRule type="expression" dxfId="37" priority="38">
      <formula>AB18=1</formula>
    </cfRule>
  </conditionalFormatting>
  <conditionalFormatting sqref="AB18:AH24">
    <cfRule type="expression" dxfId="36" priority="37">
      <formula>AB18=1</formula>
    </cfRule>
  </conditionalFormatting>
  <conditionalFormatting sqref="AB18:AH24">
    <cfRule type="expression" dxfId="35" priority="36">
      <formula>AB18=1</formula>
    </cfRule>
  </conditionalFormatting>
  <conditionalFormatting sqref="AB18:AH24">
    <cfRule type="expression" dxfId="34" priority="35">
      <formula>AB18=1</formula>
    </cfRule>
  </conditionalFormatting>
  <conditionalFormatting sqref="AB18:AH24">
    <cfRule type="expression" dxfId="33" priority="34">
      <formula>AB18=1</formula>
    </cfRule>
  </conditionalFormatting>
  <conditionalFormatting sqref="AB18:AH24">
    <cfRule type="expression" dxfId="32" priority="33">
      <formula>AB18=1</formula>
    </cfRule>
  </conditionalFormatting>
  <conditionalFormatting sqref="D27:J33">
    <cfRule type="expression" dxfId="31" priority="32">
      <formula>D27=1</formula>
    </cfRule>
  </conditionalFormatting>
  <conditionalFormatting sqref="D27:J33">
    <cfRule type="expression" dxfId="30" priority="31">
      <formula>D27=1</formula>
    </cfRule>
  </conditionalFormatting>
  <conditionalFormatting sqref="D27:J33">
    <cfRule type="expression" dxfId="29" priority="30">
      <formula>D27=1</formula>
    </cfRule>
  </conditionalFormatting>
  <conditionalFormatting sqref="D27:J33">
    <cfRule type="expression" dxfId="28" priority="29">
      <formula>D27=1</formula>
    </cfRule>
  </conditionalFormatting>
  <conditionalFormatting sqref="D27:J33">
    <cfRule type="expression" dxfId="27" priority="28">
      <formula>D27=1</formula>
    </cfRule>
  </conditionalFormatting>
  <conditionalFormatting sqref="D27:J33">
    <cfRule type="expression" dxfId="26" priority="27">
      <formula>D27=1</formula>
    </cfRule>
  </conditionalFormatting>
  <conditionalFormatting sqref="D27:J33">
    <cfRule type="expression" dxfId="25" priority="26">
      <formula>D27=1</formula>
    </cfRule>
  </conditionalFormatting>
  <conditionalFormatting sqref="D27:J33">
    <cfRule type="expression" dxfId="24" priority="25">
      <formula>D27=1</formula>
    </cfRule>
  </conditionalFormatting>
  <conditionalFormatting sqref="L27:R33">
    <cfRule type="expression" dxfId="23" priority="24">
      <formula>L27=1</formula>
    </cfRule>
  </conditionalFormatting>
  <conditionalFormatting sqref="L27:R33">
    <cfRule type="expression" dxfId="22" priority="23">
      <formula>L27=1</formula>
    </cfRule>
  </conditionalFormatting>
  <conditionalFormatting sqref="L27:R33">
    <cfRule type="expression" dxfId="21" priority="22">
      <formula>L27=1</formula>
    </cfRule>
  </conditionalFormatting>
  <conditionalFormatting sqref="L27:R33">
    <cfRule type="expression" dxfId="20" priority="21">
      <formula>L27=1</formula>
    </cfRule>
  </conditionalFormatting>
  <conditionalFormatting sqref="L27:R33">
    <cfRule type="expression" dxfId="19" priority="20">
      <formula>L27=1</formula>
    </cfRule>
  </conditionalFormatting>
  <conditionalFormatting sqref="L27:R33">
    <cfRule type="expression" dxfId="18" priority="19">
      <formula>L27=1</formula>
    </cfRule>
  </conditionalFormatting>
  <conditionalFormatting sqref="L27:R33">
    <cfRule type="expression" dxfId="17" priority="18">
      <formula>L27=1</formula>
    </cfRule>
  </conditionalFormatting>
  <conditionalFormatting sqref="L27:R33">
    <cfRule type="expression" dxfId="16" priority="17">
      <formula>L27=1</formula>
    </cfRule>
  </conditionalFormatting>
  <conditionalFormatting sqref="T27:Z33">
    <cfRule type="expression" dxfId="15" priority="16">
      <formula>T27=1</formula>
    </cfRule>
  </conditionalFormatting>
  <conditionalFormatting sqref="T27:Z33">
    <cfRule type="expression" dxfId="14" priority="15">
      <formula>T27=1</formula>
    </cfRule>
  </conditionalFormatting>
  <conditionalFormatting sqref="T27:Z33">
    <cfRule type="expression" dxfId="13" priority="14">
      <formula>T27=1</formula>
    </cfRule>
  </conditionalFormatting>
  <conditionalFormatting sqref="T27:Z33">
    <cfRule type="expression" dxfId="12" priority="13">
      <formula>T27=1</formula>
    </cfRule>
  </conditionalFormatting>
  <conditionalFormatting sqref="T27:Z33">
    <cfRule type="expression" dxfId="11" priority="12">
      <formula>T27=1</formula>
    </cfRule>
  </conditionalFormatting>
  <conditionalFormatting sqref="T27:Z33">
    <cfRule type="expression" dxfId="10" priority="11">
      <formula>T27=1</formula>
    </cfRule>
  </conditionalFormatting>
  <conditionalFormatting sqref="T27:Z33">
    <cfRule type="expression" dxfId="9" priority="10">
      <formula>T27=1</formula>
    </cfRule>
  </conditionalFormatting>
  <conditionalFormatting sqref="T27:Z33">
    <cfRule type="expression" dxfId="8" priority="9">
      <formula>T27=1</formula>
    </cfRule>
  </conditionalFormatting>
  <conditionalFormatting sqref="AB27:AH33">
    <cfRule type="expression" dxfId="7" priority="8">
      <formula>AB27=1</formula>
    </cfRule>
  </conditionalFormatting>
  <conditionalFormatting sqref="AB27:AH33">
    <cfRule type="expression" dxfId="6" priority="7">
      <formula>AB27=1</formula>
    </cfRule>
  </conditionalFormatting>
  <conditionalFormatting sqref="AB27:AH33">
    <cfRule type="expression" dxfId="5" priority="6">
      <formula>AB27=1</formula>
    </cfRule>
  </conditionalFormatting>
  <conditionalFormatting sqref="AB27:AH33">
    <cfRule type="expression" dxfId="4" priority="5">
      <formula>AB27=1</formula>
    </cfRule>
  </conditionalFormatting>
  <conditionalFormatting sqref="AB27:AH33">
    <cfRule type="expression" dxfId="3" priority="4">
      <formula>AB27=1</formula>
    </cfRule>
  </conditionalFormatting>
  <conditionalFormatting sqref="AB27:AH33">
    <cfRule type="expression" dxfId="2" priority="3">
      <formula>AB27=1</formula>
    </cfRule>
  </conditionalFormatting>
  <conditionalFormatting sqref="AB27:AH33">
    <cfRule type="expression" dxfId="1" priority="2">
      <formula>AB27=1</formula>
    </cfRule>
  </conditionalFormatting>
  <conditionalFormatting sqref="AB27:AH33">
    <cfRule type="expression" dxfId="0" priority="1">
      <formula>AB27=1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Calendrier</vt:lpstr>
      <vt:lpstr>Calendar</vt:lpstr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odile</dc:creator>
  <cp:lastModifiedBy>User</cp:lastModifiedBy>
  <cp:lastPrinted>2022-12-16T20:54:16Z</cp:lastPrinted>
  <dcterms:created xsi:type="dcterms:W3CDTF">2019-08-01T15:32:39Z</dcterms:created>
  <dcterms:modified xsi:type="dcterms:W3CDTF">2022-12-16T20:57:43Z</dcterms:modified>
</cp:coreProperties>
</file>